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workbookProtection workbookPassword="9613" lockStructure="1"/>
  <bookViews>
    <workbookView xWindow="4020" yWindow="0" windowWidth="10060" windowHeight="10840"/>
  </bookViews>
  <sheets>
    <sheet name="Graphs" sheetId="2" r:id="rId1"/>
    <sheet name="Data" sheetId="1" r:id="rId2"/>
    <sheet name="Sheet3" sheetId="3" r:id="rId3"/>
  </sheets>
  <definedNames>
    <definedName name="List">Data!$C$2:$C$1001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C7" i="2"/>
  <c r="C8" i="2"/>
  <c r="F5" i="2"/>
  <c r="G5" i="2"/>
  <c r="G6" i="2"/>
  <c r="D5" i="2"/>
  <c r="K2" i="1"/>
  <c r="N4" i="1"/>
  <c r="I10" i="1"/>
  <c r="I12" i="1"/>
  <c r="A3" i="1"/>
  <c r="A4" i="1"/>
  <c r="C4" i="1"/>
  <c r="A5" i="1"/>
  <c r="C5" i="1"/>
  <c r="A8" i="1"/>
  <c r="A9" i="1"/>
  <c r="A11" i="1"/>
  <c r="C11" i="1"/>
  <c r="H11" i="1"/>
  <c r="G11" i="1"/>
  <c r="A12" i="1"/>
  <c r="A13" i="1"/>
  <c r="C13" i="1"/>
  <c r="A15" i="1"/>
  <c r="C15" i="1"/>
  <c r="H15" i="1"/>
  <c r="A16" i="1"/>
  <c r="C16" i="1"/>
  <c r="H16" i="1"/>
  <c r="A17" i="1"/>
  <c r="A19" i="1"/>
  <c r="C19" i="1"/>
  <c r="A20" i="1"/>
  <c r="A21" i="1"/>
  <c r="C21" i="1"/>
  <c r="H21" i="1"/>
  <c r="A23" i="1"/>
  <c r="G23" i="1"/>
  <c r="A24" i="1"/>
  <c r="G24" i="1"/>
  <c r="A25" i="1"/>
  <c r="G25" i="1"/>
  <c r="A27" i="1"/>
  <c r="G27" i="1"/>
  <c r="C27" i="1"/>
  <c r="H27" i="1"/>
  <c r="A28" i="1"/>
  <c r="A29" i="1"/>
  <c r="G29" i="1"/>
  <c r="A31" i="1"/>
  <c r="G31" i="1"/>
  <c r="A32" i="1"/>
  <c r="A33" i="1"/>
  <c r="A35" i="1"/>
  <c r="C35" i="1"/>
  <c r="H35" i="1"/>
  <c r="A36" i="1"/>
  <c r="A37" i="1"/>
  <c r="A39" i="1"/>
  <c r="G39" i="1"/>
  <c r="C39" i="1"/>
  <c r="H39" i="1"/>
  <c r="A40" i="1"/>
  <c r="A41" i="1"/>
  <c r="C41" i="1"/>
  <c r="A43" i="1"/>
  <c r="A44" i="1"/>
  <c r="C44" i="1"/>
  <c r="H44" i="1"/>
  <c r="A45" i="1"/>
  <c r="G45" i="1"/>
  <c r="A47" i="1"/>
  <c r="G47" i="1"/>
  <c r="A48" i="1"/>
  <c r="A49" i="1"/>
  <c r="G49" i="1"/>
  <c r="A51" i="1"/>
  <c r="C51" i="1"/>
  <c r="A52" i="1"/>
  <c r="C52" i="1"/>
  <c r="A53" i="1"/>
  <c r="A55" i="1"/>
  <c r="A56" i="1"/>
  <c r="C56" i="1"/>
  <c r="H56" i="1"/>
  <c r="A57" i="1"/>
  <c r="C57" i="1"/>
  <c r="H57" i="1"/>
  <c r="A59" i="1"/>
  <c r="C59" i="1"/>
  <c r="A60" i="1"/>
  <c r="G60" i="1"/>
  <c r="A61" i="1"/>
  <c r="G61" i="1"/>
  <c r="A63" i="1"/>
  <c r="A64" i="1"/>
  <c r="G64" i="1"/>
  <c r="A65" i="1"/>
  <c r="A67" i="1"/>
  <c r="G67" i="1"/>
  <c r="A68" i="1"/>
  <c r="C68" i="1"/>
  <c r="H68" i="1"/>
  <c r="A69" i="1"/>
  <c r="G69" i="1"/>
  <c r="A71" i="1"/>
  <c r="A72" i="1"/>
  <c r="G72" i="1"/>
  <c r="A73" i="1"/>
  <c r="A75" i="1"/>
  <c r="A76" i="1"/>
  <c r="G76" i="1"/>
  <c r="A77" i="1"/>
  <c r="C77" i="1"/>
  <c r="H77" i="1"/>
  <c r="A79" i="1"/>
  <c r="A80" i="1"/>
  <c r="G80" i="1"/>
  <c r="A81" i="1"/>
  <c r="C81" i="1"/>
  <c r="H81" i="1"/>
  <c r="A83" i="1"/>
  <c r="A84" i="1"/>
  <c r="A85" i="1"/>
  <c r="A86" i="1"/>
  <c r="A87" i="1"/>
  <c r="G87" i="1"/>
  <c r="A88" i="1"/>
  <c r="C88" i="1"/>
  <c r="A89" i="1"/>
  <c r="G89" i="1"/>
  <c r="C89" i="1"/>
  <c r="H89" i="1"/>
  <c r="A90" i="1"/>
  <c r="A91" i="1"/>
  <c r="C91" i="1"/>
  <c r="H91" i="1"/>
  <c r="A92" i="1"/>
  <c r="C92" i="1"/>
  <c r="H92" i="1"/>
  <c r="A93" i="1"/>
  <c r="G93" i="1"/>
  <c r="A94" i="1"/>
  <c r="A95" i="1"/>
  <c r="A96" i="1"/>
  <c r="G96" i="1"/>
  <c r="A97" i="1"/>
  <c r="G97" i="1"/>
  <c r="A98" i="1"/>
  <c r="A99" i="1"/>
  <c r="A100" i="1"/>
  <c r="C100" i="1"/>
  <c r="H100" i="1"/>
  <c r="A101" i="1"/>
  <c r="A102" i="1"/>
  <c r="G102" i="1"/>
  <c r="A103" i="1"/>
  <c r="G103" i="1"/>
  <c r="A104" i="1"/>
  <c r="A105" i="1"/>
  <c r="A106" i="1"/>
  <c r="C106" i="1"/>
  <c r="A107" i="1"/>
  <c r="A108" i="1"/>
  <c r="G108" i="1"/>
  <c r="A109" i="1"/>
  <c r="C109" i="1"/>
  <c r="A110" i="1"/>
  <c r="C110" i="1"/>
  <c r="H110" i="1"/>
  <c r="A111" i="1"/>
  <c r="A112" i="1"/>
  <c r="G112" i="1"/>
  <c r="A113" i="1"/>
  <c r="G113" i="1"/>
  <c r="A114" i="1"/>
  <c r="C114" i="1"/>
  <c r="H114" i="1"/>
  <c r="A115" i="1"/>
  <c r="A116" i="1"/>
  <c r="A117" i="1"/>
  <c r="A118" i="1"/>
  <c r="G118" i="1"/>
  <c r="A119" i="1"/>
  <c r="C119" i="1"/>
  <c r="H119" i="1"/>
  <c r="A120" i="1"/>
  <c r="G120" i="1"/>
  <c r="A121" i="1"/>
  <c r="G121" i="1"/>
  <c r="A122" i="1"/>
  <c r="C122" i="1"/>
  <c r="H122" i="1"/>
  <c r="A123" i="1"/>
  <c r="C123" i="1"/>
  <c r="G123" i="1"/>
  <c r="A124" i="1"/>
  <c r="A125" i="1"/>
  <c r="C125" i="1"/>
  <c r="H125" i="1"/>
  <c r="A126" i="1"/>
  <c r="C126" i="1"/>
  <c r="H126" i="1"/>
  <c r="A127" i="1"/>
  <c r="C127" i="1"/>
  <c r="G127" i="1"/>
  <c r="A128" i="1"/>
  <c r="A129" i="1"/>
  <c r="G129" i="1"/>
  <c r="A130" i="1"/>
  <c r="A131" i="1"/>
  <c r="G131" i="1"/>
  <c r="A132" i="1"/>
  <c r="G132" i="1"/>
  <c r="A133" i="1"/>
  <c r="A134" i="1"/>
  <c r="C134" i="1"/>
  <c r="A135" i="1"/>
  <c r="C135" i="1"/>
  <c r="H135" i="1"/>
  <c r="A136" i="1"/>
  <c r="A137" i="1"/>
  <c r="A138" i="1"/>
  <c r="C138" i="1"/>
  <c r="H138" i="1"/>
  <c r="A139" i="1"/>
  <c r="A140" i="1"/>
  <c r="G140" i="1"/>
  <c r="A141" i="1"/>
  <c r="A142" i="1"/>
  <c r="C142" i="1"/>
  <c r="A143" i="1"/>
  <c r="A144" i="1"/>
  <c r="G144" i="1"/>
  <c r="A145" i="1"/>
  <c r="C145" i="1"/>
  <c r="A146" i="1"/>
  <c r="G146" i="1"/>
  <c r="A147" i="1"/>
  <c r="A148" i="1"/>
  <c r="A149" i="1"/>
  <c r="A150" i="1"/>
  <c r="C150" i="1"/>
  <c r="H150" i="1"/>
  <c r="A151" i="1"/>
  <c r="G151" i="1"/>
  <c r="A152" i="1"/>
  <c r="A153" i="1"/>
  <c r="G153" i="1"/>
  <c r="A154" i="1"/>
  <c r="C154" i="1"/>
  <c r="H154" i="1"/>
  <c r="A155" i="1"/>
  <c r="C155" i="1"/>
  <c r="A156" i="1"/>
  <c r="G156" i="1"/>
  <c r="A157" i="1"/>
  <c r="C157" i="1"/>
  <c r="A158" i="1"/>
  <c r="G158" i="1"/>
  <c r="A159" i="1"/>
  <c r="C159" i="1"/>
  <c r="A160" i="1"/>
  <c r="C160" i="1"/>
  <c r="A161" i="1"/>
  <c r="A162" i="1"/>
  <c r="G162" i="1"/>
  <c r="A163" i="1"/>
  <c r="A164" i="1"/>
  <c r="G164" i="1"/>
  <c r="A165" i="1"/>
  <c r="C165" i="1"/>
  <c r="H165" i="1"/>
  <c r="A166" i="1"/>
  <c r="G166" i="1"/>
  <c r="A167" i="1"/>
  <c r="G167" i="1"/>
  <c r="A168" i="1"/>
  <c r="G168" i="1"/>
  <c r="C168" i="1"/>
  <c r="H168" i="1"/>
  <c r="A169" i="1"/>
  <c r="C169" i="1"/>
  <c r="H169" i="1"/>
  <c r="A170" i="1"/>
  <c r="C170" i="1"/>
  <c r="H170" i="1"/>
  <c r="A171" i="1"/>
  <c r="C171" i="1"/>
  <c r="H171" i="1"/>
  <c r="A172" i="1"/>
  <c r="A173" i="1"/>
  <c r="A174" i="1"/>
  <c r="G174" i="1"/>
  <c r="A175" i="1"/>
  <c r="A176" i="1"/>
  <c r="A177" i="1"/>
  <c r="C177" i="1"/>
  <c r="H177" i="1"/>
  <c r="A178" i="1"/>
  <c r="A179" i="1"/>
  <c r="C179" i="1"/>
  <c r="H179" i="1"/>
  <c r="A180" i="1"/>
  <c r="G180" i="1"/>
  <c r="A181" i="1"/>
  <c r="G181" i="1"/>
  <c r="A182" i="1"/>
  <c r="A183" i="1"/>
  <c r="G183" i="1"/>
  <c r="A184" i="1"/>
  <c r="A185" i="1"/>
  <c r="C185" i="1"/>
  <c r="H185" i="1"/>
  <c r="A186" i="1"/>
  <c r="A187" i="1"/>
  <c r="G187" i="1"/>
  <c r="A188" i="1"/>
  <c r="C188" i="1"/>
  <c r="A189" i="1"/>
  <c r="A190" i="1"/>
  <c r="C190" i="1"/>
  <c r="A191" i="1"/>
  <c r="G191" i="1"/>
  <c r="A192" i="1"/>
  <c r="A193" i="1"/>
  <c r="A194" i="1"/>
  <c r="C194" i="1"/>
  <c r="H194" i="1"/>
  <c r="A195" i="1"/>
  <c r="A196" i="1"/>
  <c r="A197" i="1"/>
  <c r="A198" i="1"/>
  <c r="A199" i="1"/>
  <c r="A200" i="1"/>
  <c r="A201" i="1"/>
  <c r="A202" i="1"/>
  <c r="A203" i="1"/>
  <c r="A204" i="1"/>
  <c r="G204" i="1"/>
  <c r="A205" i="1"/>
  <c r="A206" i="1"/>
  <c r="A207" i="1"/>
  <c r="G207" i="1"/>
  <c r="A208" i="1"/>
  <c r="A209" i="1"/>
  <c r="C209" i="1"/>
  <c r="H209" i="1"/>
  <c r="A210" i="1"/>
  <c r="G210" i="1"/>
  <c r="A211" i="1"/>
  <c r="C211" i="1"/>
  <c r="A212" i="1"/>
  <c r="C212" i="1"/>
  <c r="A213" i="1"/>
  <c r="A214" i="1"/>
  <c r="A215" i="1"/>
  <c r="C215" i="1"/>
  <c r="A216" i="1"/>
  <c r="A217" i="1"/>
  <c r="C217" i="1"/>
  <c r="H217" i="1"/>
  <c r="A218" i="1"/>
  <c r="A219" i="1"/>
  <c r="G219" i="1"/>
  <c r="A220" i="1"/>
  <c r="C220" i="1"/>
  <c r="H220" i="1"/>
  <c r="A221" i="1"/>
  <c r="C221" i="1"/>
  <c r="H221" i="1"/>
  <c r="A222" i="1"/>
  <c r="C222" i="1"/>
  <c r="H222" i="1"/>
  <c r="A223" i="1"/>
  <c r="A224" i="1"/>
  <c r="C224" i="1"/>
  <c r="A225" i="1"/>
  <c r="G225" i="1"/>
  <c r="A226" i="1"/>
  <c r="G226" i="1"/>
  <c r="A227" i="1"/>
  <c r="C227" i="1"/>
  <c r="A228" i="1"/>
  <c r="C228" i="1"/>
  <c r="A229" i="1"/>
  <c r="G229" i="1"/>
  <c r="A230" i="1"/>
  <c r="C230" i="1"/>
  <c r="G230" i="1"/>
  <c r="A231" i="1"/>
  <c r="A232" i="1"/>
  <c r="A233" i="1"/>
  <c r="C233" i="1"/>
  <c r="A234" i="1"/>
  <c r="A235" i="1"/>
  <c r="A236" i="1"/>
  <c r="G236" i="1"/>
  <c r="A237" i="1"/>
  <c r="G237" i="1"/>
  <c r="A238" i="1"/>
  <c r="C238" i="1"/>
  <c r="A239" i="1"/>
  <c r="G239" i="1"/>
  <c r="A240" i="1"/>
  <c r="C240" i="1"/>
  <c r="H240" i="1"/>
  <c r="A241" i="1"/>
  <c r="G241" i="1"/>
  <c r="A242" i="1"/>
  <c r="A243" i="1"/>
  <c r="C243" i="1"/>
  <c r="H243" i="1"/>
  <c r="A244" i="1"/>
  <c r="G244" i="1"/>
  <c r="A245" i="1"/>
  <c r="A246" i="1"/>
  <c r="G246" i="1"/>
  <c r="A247" i="1"/>
  <c r="G247" i="1"/>
  <c r="A248" i="1"/>
  <c r="G248" i="1"/>
  <c r="A249" i="1"/>
  <c r="A250" i="1"/>
  <c r="C250" i="1"/>
  <c r="H250" i="1"/>
  <c r="A251" i="1"/>
  <c r="A252" i="1"/>
  <c r="C252" i="1"/>
  <c r="H252" i="1"/>
  <c r="A253" i="1"/>
  <c r="C253" i="1"/>
  <c r="H253" i="1"/>
  <c r="A254" i="1"/>
  <c r="A255" i="1"/>
  <c r="G255" i="1"/>
  <c r="C255" i="1"/>
  <c r="H255" i="1"/>
  <c r="A256" i="1"/>
  <c r="A257" i="1"/>
  <c r="G257" i="1"/>
  <c r="A258" i="1"/>
  <c r="G258" i="1"/>
  <c r="A259" i="1"/>
  <c r="A260" i="1"/>
  <c r="A261" i="1"/>
  <c r="G261" i="1"/>
  <c r="C261" i="1"/>
  <c r="A262" i="1"/>
  <c r="A263" i="1"/>
  <c r="C263" i="1"/>
  <c r="H263" i="1"/>
  <c r="A264" i="1"/>
  <c r="A265" i="1"/>
  <c r="C265" i="1"/>
  <c r="H265" i="1"/>
  <c r="A266" i="1"/>
  <c r="G266" i="1"/>
  <c r="A267" i="1"/>
  <c r="G267" i="1"/>
  <c r="A268" i="1"/>
  <c r="A269" i="1"/>
  <c r="G269" i="1"/>
  <c r="A270" i="1"/>
  <c r="C270" i="1"/>
  <c r="H270" i="1"/>
  <c r="A271" i="1"/>
  <c r="C271" i="1"/>
  <c r="H271" i="1"/>
  <c r="A272" i="1"/>
  <c r="C272" i="1"/>
  <c r="H272" i="1"/>
  <c r="G272" i="1"/>
  <c r="A273" i="1"/>
  <c r="C273" i="1"/>
  <c r="H273" i="1"/>
  <c r="A274" i="1"/>
  <c r="C274" i="1"/>
  <c r="A275" i="1"/>
  <c r="A276" i="1"/>
  <c r="A277" i="1"/>
  <c r="G277" i="1"/>
  <c r="A278" i="1"/>
  <c r="A279" i="1"/>
  <c r="A280" i="1"/>
  <c r="G280" i="1"/>
  <c r="A281" i="1"/>
  <c r="G281" i="1"/>
  <c r="A282" i="1"/>
  <c r="C282" i="1"/>
  <c r="H282" i="1"/>
  <c r="A283" i="1"/>
  <c r="G283" i="1"/>
  <c r="A284" i="1"/>
  <c r="C284" i="1"/>
  <c r="A285" i="1"/>
  <c r="A286" i="1"/>
  <c r="C286" i="1"/>
  <c r="H286" i="1"/>
  <c r="A287" i="1"/>
  <c r="C287" i="1"/>
  <c r="G287" i="1"/>
  <c r="A288" i="1"/>
  <c r="A289" i="1"/>
  <c r="C289" i="1"/>
  <c r="H289" i="1"/>
  <c r="A290" i="1"/>
  <c r="G290" i="1"/>
  <c r="A291" i="1"/>
  <c r="C291" i="1"/>
  <c r="H291" i="1"/>
  <c r="A292" i="1"/>
  <c r="A293" i="1"/>
  <c r="A294" i="1"/>
  <c r="G294" i="1"/>
  <c r="A295" i="1"/>
  <c r="G295" i="1"/>
  <c r="A296" i="1"/>
  <c r="G296" i="1"/>
  <c r="C296" i="1"/>
  <c r="A297" i="1"/>
  <c r="C297" i="1"/>
  <c r="H297" i="1"/>
  <c r="A298" i="1"/>
  <c r="C298" i="1"/>
  <c r="H298" i="1"/>
  <c r="A299" i="1"/>
  <c r="A300" i="1"/>
  <c r="C300" i="1"/>
  <c r="H300" i="1"/>
  <c r="A301" i="1"/>
  <c r="C301" i="1"/>
  <c r="H301" i="1"/>
  <c r="A302" i="1"/>
  <c r="G302" i="1"/>
  <c r="A303" i="1"/>
  <c r="G303" i="1"/>
  <c r="A304" i="1"/>
  <c r="G304" i="1"/>
  <c r="A305" i="1"/>
  <c r="C305" i="1"/>
  <c r="H305" i="1"/>
  <c r="A306" i="1"/>
  <c r="G306" i="1"/>
  <c r="A307" i="1"/>
  <c r="A308" i="1"/>
  <c r="A309" i="1"/>
  <c r="C309" i="1"/>
  <c r="A310" i="1"/>
  <c r="A311" i="1"/>
  <c r="A312" i="1"/>
  <c r="A313" i="1"/>
  <c r="C313" i="1"/>
  <c r="H313" i="1"/>
  <c r="A314" i="1"/>
  <c r="C314" i="1"/>
  <c r="H314" i="1"/>
  <c r="A315" i="1"/>
  <c r="G315" i="1"/>
  <c r="A316" i="1"/>
  <c r="C316" i="1"/>
  <c r="H316" i="1"/>
  <c r="A317" i="1"/>
  <c r="A318" i="1"/>
  <c r="C318" i="1"/>
  <c r="H318" i="1"/>
  <c r="A319" i="1"/>
  <c r="C319" i="1"/>
  <c r="H319" i="1"/>
  <c r="A320" i="1"/>
  <c r="G320" i="1"/>
  <c r="A321" i="1"/>
  <c r="C321" i="1"/>
  <c r="H321" i="1"/>
  <c r="A322" i="1"/>
  <c r="G322" i="1"/>
  <c r="A323" i="1"/>
  <c r="G323" i="1"/>
  <c r="A324" i="1"/>
  <c r="C324" i="1"/>
  <c r="H324" i="1"/>
  <c r="A325" i="1"/>
  <c r="A326" i="1"/>
  <c r="G326" i="1"/>
  <c r="A327" i="1"/>
  <c r="G327" i="1"/>
  <c r="A328" i="1"/>
  <c r="A329" i="1"/>
  <c r="C329" i="1"/>
  <c r="A330" i="1"/>
  <c r="C330" i="1"/>
  <c r="H330" i="1"/>
  <c r="A331" i="1"/>
  <c r="A332" i="1"/>
  <c r="G332" i="1"/>
  <c r="A333" i="1"/>
  <c r="A334" i="1"/>
  <c r="A335" i="1"/>
  <c r="A336" i="1"/>
  <c r="G336" i="1"/>
  <c r="A337" i="1"/>
  <c r="C337" i="1"/>
  <c r="A338" i="1"/>
  <c r="A339" i="1"/>
  <c r="G339" i="1"/>
  <c r="A340" i="1"/>
  <c r="C340" i="1"/>
  <c r="H340" i="1"/>
  <c r="A341" i="1"/>
  <c r="G341" i="1"/>
  <c r="C341" i="1"/>
  <c r="H341" i="1"/>
  <c r="A342" i="1"/>
  <c r="G342" i="1"/>
  <c r="A343" i="1"/>
  <c r="A344" i="1"/>
  <c r="A345" i="1"/>
  <c r="A346" i="1"/>
  <c r="A347" i="1"/>
  <c r="G347" i="1"/>
  <c r="A348" i="1"/>
  <c r="G348" i="1"/>
  <c r="A349" i="1"/>
  <c r="A350" i="1"/>
  <c r="G350" i="1"/>
  <c r="A351" i="1"/>
  <c r="C351" i="1"/>
  <c r="H351" i="1"/>
  <c r="A352" i="1"/>
  <c r="A353" i="1"/>
  <c r="C353" i="1"/>
  <c r="A354" i="1"/>
  <c r="G354" i="1"/>
  <c r="A355" i="1"/>
  <c r="C355" i="1"/>
  <c r="A356" i="1"/>
  <c r="G356" i="1"/>
  <c r="A357" i="1"/>
  <c r="A358" i="1"/>
  <c r="G358" i="1"/>
  <c r="A359" i="1"/>
  <c r="A360" i="1"/>
  <c r="A361" i="1"/>
  <c r="G361" i="1"/>
  <c r="A362" i="1"/>
  <c r="A363" i="1"/>
  <c r="A364" i="1"/>
  <c r="A365" i="1"/>
  <c r="C365" i="1"/>
  <c r="H365" i="1"/>
  <c r="A366" i="1"/>
  <c r="C366" i="1"/>
  <c r="A367" i="1"/>
  <c r="A368" i="1"/>
  <c r="C368" i="1"/>
  <c r="H368" i="1"/>
  <c r="A369" i="1"/>
  <c r="C369" i="1"/>
  <c r="A370" i="1"/>
  <c r="A371" i="1"/>
  <c r="A372" i="1"/>
  <c r="A373" i="1"/>
  <c r="A374" i="1"/>
  <c r="C374" i="1"/>
  <c r="H374" i="1"/>
  <c r="A375" i="1"/>
  <c r="C375" i="1"/>
  <c r="H375" i="1"/>
  <c r="A376" i="1"/>
  <c r="C376" i="1"/>
  <c r="A377" i="1"/>
  <c r="C377" i="1"/>
  <c r="A378" i="1"/>
  <c r="A379" i="1"/>
  <c r="A380" i="1"/>
  <c r="C380" i="1"/>
  <c r="A381" i="1"/>
  <c r="A382" i="1"/>
  <c r="A383" i="1"/>
  <c r="A384" i="1"/>
  <c r="G384" i="1"/>
  <c r="A385" i="1"/>
  <c r="G385" i="1"/>
  <c r="A386" i="1"/>
  <c r="C386" i="1"/>
  <c r="H386" i="1"/>
  <c r="A387" i="1"/>
  <c r="G387" i="1"/>
  <c r="A388" i="1"/>
  <c r="A389" i="1"/>
  <c r="G389" i="1"/>
  <c r="A390" i="1"/>
  <c r="G390" i="1"/>
  <c r="A391" i="1"/>
  <c r="C391" i="1"/>
  <c r="H391" i="1"/>
  <c r="A392" i="1"/>
  <c r="C392" i="1"/>
  <c r="H392" i="1"/>
  <c r="A393" i="1"/>
  <c r="C393" i="1"/>
  <c r="H393" i="1"/>
  <c r="A394" i="1"/>
  <c r="A395" i="1"/>
  <c r="G395" i="1"/>
  <c r="A396" i="1"/>
  <c r="A397" i="1"/>
  <c r="A398" i="1"/>
  <c r="G398" i="1"/>
  <c r="A399" i="1"/>
  <c r="A400" i="1"/>
  <c r="C400" i="1"/>
  <c r="H400" i="1"/>
  <c r="A401" i="1"/>
  <c r="G401" i="1"/>
  <c r="A402" i="1"/>
  <c r="G402" i="1"/>
  <c r="A403" i="1"/>
  <c r="A404" i="1"/>
  <c r="C404" i="1"/>
  <c r="H404" i="1"/>
  <c r="A405" i="1"/>
  <c r="A406" i="1"/>
  <c r="C406" i="1"/>
  <c r="H406" i="1"/>
  <c r="A407" i="1"/>
  <c r="C407" i="1"/>
  <c r="H407" i="1"/>
  <c r="A408" i="1"/>
  <c r="C408" i="1"/>
  <c r="H408" i="1"/>
  <c r="A409" i="1"/>
  <c r="G409" i="1"/>
  <c r="A410" i="1"/>
  <c r="C410" i="1"/>
  <c r="A411" i="1"/>
  <c r="C411" i="1"/>
  <c r="H411" i="1"/>
  <c r="A412" i="1"/>
  <c r="C412" i="1"/>
  <c r="H412" i="1"/>
  <c r="A413" i="1"/>
  <c r="A414" i="1"/>
  <c r="A415" i="1"/>
  <c r="G415" i="1"/>
  <c r="A416" i="1"/>
  <c r="G416" i="1"/>
  <c r="C416" i="1"/>
  <c r="H416" i="1"/>
  <c r="A417" i="1"/>
  <c r="G417" i="1"/>
  <c r="A418" i="1"/>
  <c r="A419" i="1"/>
  <c r="C419" i="1"/>
  <c r="H419" i="1"/>
  <c r="A420" i="1"/>
  <c r="C420" i="1"/>
  <c r="A421" i="1"/>
  <c r="A422" i="1"/>
  <c r="G422" i="1"/>
  <c r="C422" i="1"/>
  <c r="A423" i="1"/>
  <c r="G423" i="1"/>
  <c r="A424" i="1"/>
  <c r="A425" i="1"/>
  <c r="G425" i="1"/>
  <c r="A426" i="1"/>
  <c r="A427" i="1"/>
  <c r="C427" i="1"/>
  <c r="H427" i="1"/>
  <c r="A428" i="1"/>
  <c r="A429" i="1"/>
  <c r="G429" i="1"/>
  <c r="A430" i="1"/>
  <c r="A431" i="1"/>
  <c r="G431" i="1"/>
  <c r="A432" i="1"/>
  <c r="G432" i="1"/>
  <c r="A433" i="1"/>
  <c r="A434" i="1"/>
  <c r="C434" i="1"/>
  <c r="H434" i="1"/>
  <c r="A435" i="1"/>
  <c r="A436" i="1"/>
  <c r="C436" i="1"/>
  <c r="H436" i="1"/>
  <c r="A437" i="1"/>
  <c r="G437" i="1"/>
  <c r="A438" i="1"/>
  <c r="G438" i="1"/>
  <c r="C438" i="1"/>
  <c r="A439" i="1"/>
  <c r="G439" i="1"/>
  <c r="A440" i="1"/>
  <c r="C440" i="1"/>
  <c r="H440" i="1"/>
  <c r="A441" i="1"/>
  <c r="G441" i="1"/>
  <c r="A442" i="1"/>
  <c r="A443" i="1"/>
  <c r="C443" i="1"/>
  <c r="A444" i="1"/>
  <c r="A445" i="1"/>
  <c r="G445" i="1"/>
  <c r="A446" i="1"/>
  <c r="C446" i="1"/>
  <c r="H446" i="1"/>
  <c r="A447" i="1"/>
  <c r="G447" i="1"/>
  <c r="A448" i="1"/>
  <c r="G448" i="1"/>
  <c r="A449" i="1"/>
  <c r="C449" i="1"/>
  <c r="A450" i="1"/>
  <c r="A451" i="1"/>
  <c r="A452" i="1"/>
  <c r="G452" i="1"/>
  <c r="A453" i="1"/>
  <c r="G453" i="1"/>
  <c r="A454" i="1"/>
  <c r="A455" i="1"/>
  <c r="C455" i="1"/>
  <c r="H455" i="1"/>
  <c r="A456" i="1"/>
  <c r="A457" i="1"/>
  <c r="A458" i="1"/>
  <c r="A459" i="1"/>
  <c r="G459" i="1"/>
  <c r="A460" i="1"/>
  <c r="A461" i="1"/>
  <c r="A462" i="1"/>
  <c r="A463" i="1"/>
  <c r="A464" i="1"/>
  <c r="A465" i="1"/>
  <c r="G465" i="1"/>
  <c r="A466" i="1"/>
  <c r="C466" i="1"/>
  <c r="H466" i="1"/>
  <c r="A467" i="1"/>
  <c r="A468" i="1"/>
  <c r="A469" i="1"/>
  <c r="G469" i="1"/>
  <c r="A470" i="1"/>
  <c r="A471" i="1"/>
  <c r="A472" i="1"/>
  <c r="A473" i="1"/>
  <c r="A474" i="1"/>
  <c r="A475" i="1"/>
  <c r="G475" i="1"/>
  <c r="A476" i="1"/>
  <c r="C476" i="1"/>
  <c r="A477" i="1"/>
  <c r="A478" i="1"/>
  <c r="A479" i="1"/>
  <c r="C479" i="1"/>
  <c r="G479" i="1"/>
  <c r="A480" i="1"/>
  <c r="A481" i="1"/>
  <c r="C481" i="1"/>
  <c r="H481" i="1"/>
  <c r="A482" i="1"/>
  <c r="C482" i="1"/>
  <c r="H482" i="1"/>
  <c r="A483" i="1"/>
  <c r="A484" i="1"/>
  <c r="C484" i="1"/>
  <c r="A485" i="1"/>
  <c r="C485" i="1"/>
  <c r="A486" i="1"/>
  <c r="A487" i="1"/>
  <c r="G487" i="1"/>
  <c r="A488" i="1"/>
  <c r="G488" i="1"/>
  <c r="A489" i="1"/>
  <c r="G489" i="1"/>
  <c r="A490" i="1"/>
  <c r="C490" i="1"/>
  <c r="H490" i="1"/>
  <c r="A491" i="1"/>
  <c r="C491" i="1"/>
  <c r="A492" i="1"/>
  <c r="G492" i="1"/>
  <c r="A493" i="1"/>
  <c r="C493" i="1"/>
  <c r="H493" i="1"/>
  <c r="A494" i="1"/>
  <c r="A495" i="1"/>
  <c r="C495" i="1"/>
  <c r="A496" i="1"/>
  <c r="A497" i="1"/>
  <c r="C497" i="1"/>
  <c r="A498" i="1"/>
  <c r="G498" i="1"/>
  <c r="A499" i="1"/>
  <c r="G499" i="1"/>
  <c r="A500" i="1"/>
  <c r="A501" i="1"/>
  <c r="A502" i="1"/>
  <c r="A503" i="1"/>
  <c r="A504" i="1"/>
  <c r="C504" i="1"/>
  <c r="H504" i="1"/>
  <c r="A505" i="1"/>
  <c r="C505" i="1"/>
  <c r="A506" i="1"/>
  <c r="G506" i="1"/>
  <c r="A507" i="1"/>
  <c r="C507" i="1"/>
  <c r="H507" i="1"/>
  <c r="A508" i="1"/>
  <c r="C508" i="1"/>
  <c r="H508" i="1"/>
  <c r="A509" i="1"/>
  <c r="A510" i="1"/>
  <c r="A511" i="1"/>
  <c r="G511" i="1"/>
  <c r="A512" i="1"/>
  <c r="A513" i="1"/>
  <c r="G513" i="1"/>
  <c r="A514" i="1"/>
  <c r="A515" i="1"/>
  <c r="G515" i="1"/>
  <c r="A516" i="1"/>
  <c r="A517" i="1"/>
  <c r="A518" i="1"/>
  <c r="A519" i="1"/>
  <c r="C519" i="1"/>
  <c r="H519" i="1"/>
  <c r="A520" i="1"/>
  <c r="A521" i="1"/>
  <c r="A522" i="1"/>
  <c r="C522" i="1"/>
  <c r="H522" i="1"/>
  <c r="A523" i="1"/>
  <c r="G523" i="1"/>
  <c r="A524" i="1"/>
  <c r="A525" i="1"/>
  <c r="G525" i="1"/>
  <c r="A526" i="1"/>
  <c r="A527" i="1"/>
  <c r="A528" i="1"/>
  <c r="C528" i="1"/>
  <c r="H528" i="1"/>
  <c r="A529" i="1"/>
  <c r="G529" i="1"/>
  <c r="A530" i="1"/>
  <c r="A531" i="1"/>
  <c r="C531" i="1"/>
  <c r="H531" i="1"/>
  <c r="A532" i="1"/>
  <c r="A533" i="1"/>
  <c r="C533" i="1"/>
  <c r="H533" i="1"/>
  <c r="A534" i="1"/>
  <c r="C534" i="1"/>
  <c r="H534" i="1"/>
  <c r="A535" i="1"/>
  <c r="G535" i="1"/>
  <c r="A536" i="1"/>
  <c r="C536" i="1"/>
  <c r="A537" i="1"/>
  <c r="C537" i="1"/>
  <c r="H537" i="1"/>
  <c r="A538" i="1"/>
  <c r="G538" i="1"/>
  <c r="A539" i="1"/>
  <c r="G539" i="1"/>
  <c r="A540" i="1"/>
  <c r="C540" i="1"/>
  <c r="H540" i="1"/>
  <c r="A541" i="1"/>
  <c r="A542" i="1"/>
  <c r="G542" i="1"/>
  <c r="A543" i="1"/>
  <c r="G543" i="1"/>
  <c r="A544" i="1"/>
  <c r="G544" i="1"/>
  <c r="A545" i="1"/>
  <c r="A546" i="1"/>
  <c r="C546" i="1"/>
  <c r="H546" i="1"/>
  <c r="A547" i="1"/>
  <c r="A548" i="1"/>
  <c r="C548" i="1"/>
  <c r="H548" i="1"/>
  <c r="A549" i="1"/>
  <c r="A550" i="1"/>
  <c r="G550" i="1"/>
  <c r="A551" i="1"/>
  <c r="G551" i="1"/>
  <c r="A552" i="1"/>
  <c r="G552" i="1"/>
  <c r="A553" i="1"/>
  <c r="A554" i="1"/>
  <c r="A555" i="1"/>
  <c r="C555" i="1"/>
  <c r="A556" i="1"/>
  <c r="C556" i="1"/>
  <c r="A557" i="1"/>
  <c r="C557" i="1"/>
  <c r="H557" i="1"/>
  <c r="A558" i="1"/>
  <c r="A559" i="1"/>
  <c r="G559" i="1"/>
  <c r="A560" i="1"/>
  <c r="A561" i="1"/>
  <c r="A562" i="1"/>
  <c r="G562" i="1"/>
  <c r="A563" i="1"/>
  <c r="A564" i="1"/>
  <c r="G564" i="1"/>
  <c r="A565" i="1"/>
  <c r="A566" i="1"/>
  <c r="C566" i="1"/>
  <c r="H566" i="1"/>
  <c r="A567" i="1"/>
  <c r="C567" i="1"/>
  <c r="H567" i="1"/>
  <c r="A568" i="1"/>
  <c r="A569" i="1"/>
  <c r="A570" i="1"/>
  <c r="C570" i="1"/>
  <c r="H570" i="1"/>
  <c r="A571" i="1"/>
  <c r="G571" i="1"/>
  <c r="A572" i="1"/>
  <c r="A573" i="1"/>
  <c r="C573" i="1"/>
  <c r="H573" i="1"/>
  <c r="A574" i="1"/>
  <c r="A575" i="1"/>
  <c r="A576" i="1"/>
  <c r="G576" i="1"/>
  <c r="C576" i="1"/>
  <c r="H576" i="1"/>
  <c r="A577" i="1"/>
  <c r="C577" i="1"/>
  <c r="H577" i="1"/>
  <c r="A578" i="1"/>
  <c r="A579" i="1"/>
  <c r="A580" i="1"/>
  <c r="C580" i="1"/>
  <c r="H580" i="1"/>
  <c r="A581" i="1"/>
  <c r="A582" i="1"/>
  <c r="A583" i="1"/>
  <c r="C583" i="1"/>
  <c r="H583" i="1"/>
  <c r="A584" i="1"/>
  <c r="A585" i="1"/>
  <c r="G585" i="1"/>
  <c r="A586" i="1"/>
  <c r="G586" i="1"/>
  <c r="A587" i="1"/>
  <c r="A588" i="1"/>
  <c r="A589" i="1"/>
  <c r="C589" i="1"/>
  <c r="H589" i="1"/>
  <c r="A590" i="1"/>
  <c r="A591" i="1"/>
  <c r="A592" i="1"/>
  <c r="C592" i="1"/>
  <c r="A593" i="1"/>
  <c r="G593" i="1"/>
  <c r="A594" i="1"/>
  <c r="C594" i="1"/>
  <c r="H594" i="1"/>
  <c r="A595" i="1"/>
  <c r="G595" i="1"/>
  <c r="A596" i="1"/>
  <c r="A597" i="1"/>
  <c r="G597" i="1"/>
  <c r="A598" i="1"/>
  <c r="A599" i="1"/>
  <c r="C599" i="1"/>
  <c r="A600" i="1"/>
  <c r="A601" i="1"/>
  <c r="C601" i="1"/>
  <c r="H601" i="1"/>
  <c r="A602" i="1"/>
  <c r="G602" i="1"/>
  <c r="A603" i="1"/>
  <c r="G603" i="1"/>
  <c r="A604" i="1"/>
  <c r="A605" i="1"/>
  <c r="A606" i="1"/>
  <c r="A607" i="1"/>
  <c r="A608" i="1"/>
  <c r="G608" i="1"/>
  <c r="A609" i="1"/>
  <c r="A610" i="1"/>
  <c r="G610" i="1"/>
  <c r="A611" i="1"/>
  <c r="A612" i="1"/>
  <c r="A613" i="1"/>
  <c r="A614" i="1"/>
  <c r="G614" i="1"/>
  <c r="A615" i="1"/>
  <c r="A616" i="1"/>
  <c r="G616" i="1"/>
  <c r="A617" i="1"/>
  <c r="A618" i="1"/>
  <c r="A619" i="1"/>
  <c r="A620" i="1"/>
  <c r="A621" i="1"/>
  <c r="C621" i="1"/>
  <c r="H621" i="1"/>
  <c r="A622" i="1"/>
  <c r="G622" i="1"/>
  <c r="C622" i="1"/>
  <c r="H622" i="1"/>
  <c r="A623" i="1"/>
  <c r="C623" i="1"/>
  <c r="H623" i="1"/>
  <c r="A624" i="1"/>
  <c r="A625" i="1"/>
  <c r="G625" i="1"/>
  <c r="A626" i="1"/>
  <c r="A627" i="1"/>
  <c r="A628" i="1"/>
  <c r="A629" i="1"/>
  <c r="C629" i="1"/>
  <c r="A630" i="1"/>
  <c r="C630" i="1"/>
  <c r="H630" i="1"/>
  <c r="A631" i="1"/>
  <c r="C631" i="1"/>
  <c r="A632" i="1"/>
  <c r="A633" i="1"/>
  <c r="C633" i="1"/>
  <c r="H633" i="1"/>
  <c r="A634" i="1"/>
  <c r="G634" i="1"/>
  <c r="A635" i="1"/>
  <c r="C635" i="1"/>
  <c r="A636" i="1"/>
  <c r="G636" i="1"/>
  <c r="A637" i="1"/>
  <c r="G637" i="1"/>
  <c r="A638" i="1"/>
  <c r="A639" i="1"/>
  <c r="C639" i="1"/>
  <c r="H639" i="1"/>
  <c r="A640" i="1"/>
  <c r="C640" i="1"/>
  <c r="H640" i="1"/>
  <c r="A641" i="1"/>
  <c r="A642" i="1"/>
  <c r="G642" i="1"/>
  <c r="A643" i="1"/>
  <c r="A644" i="1"/>
  <c r="C644" i="1"/>
  <c r="H644" i="1"/>
  <c r="A645" i="1"/>
  <c r="G645" i="1"/>
  <c r="A646" i="1"/>
  <c r="A647" i="1"/>
  <c r="A648" i="1"/>
  <c r="C648" i="1"/>
  <c r="H648" i="1"/>
  <c r="A649" i="1"/>
  <c r="C649" i="1"/>
  <c r="H649" i="1"/>
  <c r="A650" i="1"/>
  <c r="A651" i="1"/>
  <c r="A652" i="1"/>
  <c r="C652" i="1"/>
  <c r="A653" i="1"/>
  <c r="C653" i="1"/>
  <c r="H653" i="1"/>
  <c r="A654" i="1"/>
  <c r="A655" i="1"/>
  <c r="G655" i="1"/>
  <c r="A656" i="1"/>
  <c r="C656" i="1"/>
  <c r="A657" i="1"/>
  <c r="C657" i="1"/>
  <c r="H657" i="1"/>
  <c r="A658" i="1"/>
  <c r="G658" i="1"/>
  <c r="A659" i="1"/>
  <c r="G659" i="1"/>
  <c r="A660" i="1"/>
  <c r="A661" i="1"/>
  <c r="C661" i="1"/>
  <c r="H661" i="1"/>
  <c r="A662" i="1"/>
  <c r="A663" i="1"/>
  <c r="C663" i="1"/>
  <c r="H663" i="1"/>
  <c r="A664" i="1"/>
  <c r="A665" i="1"/>
  <c r="A666" i="1"/>
  <c r="G666" i="1"/>
  <c r="A667" i="1"/>
  <c r="C667" i="1"/>
  <c r="H667" i="1"/>
  <c r="A668" i="1"/>
  <c r="C668" i="1"/>
  <c r="H668" i="1"/>
  <c r="A669" i="1"/>
  <c r="C669" i="1"/>
  <c r="H669" i="1"/>
  <c r="A670" i="1"/>
  <c r="C670" i="1"/>
  <c r="A671" i="1"/>
  <c r="G671" i="1"/>
  <c r="A672" i="1"/>
  <c r="C672" i="1"/>
  <c r="G672" i="1"/>
  <c r="A673" i="1"/>
  <c r="G673" i="1"/>
  <c r="A674" i="1"/>
  <c r="G674" i="1"/>
  <c r="C674" i="1"/>
  <c r="H674" i="1"/>
  <c r="A675" i="1"/>
  <c r="C675" i="1"/>
  <c r="H675" i="1"/>
  <c r="A676" i="1"/>
  <c r="A677" i="1"/>
  <c r="G677" i="1"/>
  <c r="A678" i="1"/>
  <c r="G678" i="1"/>
  <c r="A679" i="1"/>
  <c r="A680" i="1"/>
  <c r="G680" i="1"/>
  <c r="A681" i="1"/>
  <c r="A682" i="1"/>
  <c r="G682" i="1"/>
  <c r="A683" i="1"/>
  <c r="G683" i="1"/>
  <c r="A684" i="1"/>
  <c r="A685" i="1"/>
  <c r="C685" i="1"/>
  <c r="H685" i="1"/>
  <c r="A686" i="1"/>
  <c r="A687" i="1"/>
  <c r="C687" i="1"/>
  <c r="H687" i="1"/>
  <c r="A688" i="1"/>
  <c r="G688" i="1"/>
  <c r="A689" i="1"/>
  <c r="A690" i="1"/>
  <c r="C690" i="1"/>
  <c r="A691" i="1"/>
  <c r="A692" i="1"/>
  <c r="A693" i="1"/>
  <c r="A694" i="1"/>
  <c r="A695" i="1"/>
  <c r="C695" i="1"/>
  <c r="A696" i="1"/>
  <c r="C696" i="1"/>
  <c r="H696" i="1"/>
  <c r="A697" i="1"/>
  <c r="C697" i="1"/>
  <c r="H697" i="1"/>
  <c r="A698" i="1"/>
  <c r="C698" i="1"/>
  <c r="H698" i="1"/>
  <c r="A699" i="1"/>
  <c r="C699" i="1"/>
  <c r="A700" i="1"/>
  <c r="G700" i="1"/>
  <c r="A701" i="1"/>
  <c r="A702" i="1"/>
  <c r="A703" i="1"/>
  <c r="A704" i="1"/>
  <c r="A705" i="1"/>
  <c r="A706" i="1"/>
  <c r="G706" i="1"/>
  <c r="A707" i="1"/>
  <c r="C707" i="1"/>
  <c r="A708" i="1"/>
  <c r="A709" i="1"/>
  <c r="G709" i="1"/>
  <c r="C709" i="1"/>
  <c r="A710" i="1"/>
  <c r="G710" i="1"/>
  <c r="A711" i="1"/>
  <c r="G711" i="1"/>
  <c r="A712" i="1"/>
  <c r="A713" i="1"/>
  <c r="G713" i="1"/>
  <c r="A714" i="1"/>
  <c r="A715" i="1"/>
  <c r="C715" i="1"/>
  <c r="G715" i="1"/>
  <c r="A716" i="1"/>
  <c r="C716" i="1"/>
  <c r="H716" i="1"/>
  <c r="A717" i="1"/>
  <c r="C717" i="1"/>
  <c r="H717" i="1"/>
  <c r="A718" i="1"/>
  <c r="G718" i="1"/>
  <c r="A719" i="1"/>
  <c r="G719" i="1"/>
  <c r="A720" i="1"/>
  <c r="G720" i="1"/>
  <c r="A721" i="1"/>
  <c r="A722" i="1"/>
  <c r="A723" i="1"/>
  <c r="G723" i="1"/>
  <c r="A724" i="1"/>
  <c r="G724" i="1"/>
  <c r="A725" i="1"/>
  <c r="G725" i="1"/>
  <c r="A726" i="1"/>
  <c r="C726" i="1"/>
  <c r="H726" i="1"/>
  <c r="A727" i="1"/>
  <c r="C727" i="1"/>
  <c r="G727" i="1"/>
  <c r="A728" i="1"/>
  <c r="C728" i="1"/>
  <c r="A729" i="1"/>
  <c r="G729" i="1"/>
  <c r="A730" i="1"/>
  <c r="A731" i="1"/>
  <c r="C731" i="1"/>
  <c r="H731" i="1"/>
  <c r="A732" i="1"/>
  <c r="A733" i="1"/>
  <c r="C733" i="1"/>
  <c r="H733" i="1"/>
  <c r="A734" i="1"/>
  <c r="A735" i="1"/>
  <c r="A736" i="1"/>
  <c r="C736" i="1"/>
  <c r="H736" i="1"/>
  <c r="A737" i="1"/>
  <c r="A738" i="1"/>
  <c r="C738" i="1"/>
  <c r="A739" i="1"/>
  <c r="A740" i="1"/>
  <c r="C740" i="1"/>
  <c r="A741" i="1"/>
  <c r="C741" i="1"/>
  <c r="H741" i="1"/>
  <c r="A742" i="1"/>
  <c r="C742" i="1"/>
  <c r="A743" i="1"/>
  <c r="A744" i="1"/>
  <c r="C744" i="1"/>
  <c r="H744" i="1"/>
  <c r="A745" i="1"/>
  <c r="C745" i="1"/>
  <c r="G745" i="1"/>
  <c r="A746" i="1"/>
  <c r="C746" i="1"/>
  <c r="A747" i="1"/>
  <c r="G747" i="1"/>
  <c r="A748" i="1"/>
  <c r="A749" i="1"/>
  <c r="A750" i="1"/>
  <c r="C750" i="1"/>
  <c r="H750" i="1"/>
  <c r="A751" i="1"/>
  <c r="G751" i="1"/>
  <c r="A752" i="1"/>
  <c r="A753" i="1"/>
  <c r="A754" i="1"/>
  <c r="A755" i="1"/>
  <c r="C755" i="1"/>
  <c r="A756" i="1"/>
  <c r="G756" i="1"/>
  <c r="A757" i="1"/>
  <c r="C757" i="1"/>
  <c r="A758" i="1"/>
  <c r="C758" i="1"/>
  <c r="A759" i="1"/>
  <c r="A760" i="1"/>
  <c r="C760" i="1"/>
  <c r="A761" i="1"/>
  <c r="G761" i="1"/>
  <c r="A762" i="1"/>
  <c r="G762" i="1"/>
  <c r="A763" i="1"/>
  <c r="A764" i="1"/>
  <c r="C764" i="1"/>
  <c r="A765" i="1"/>
  <c r="A766" i="1"/>
  <c r="C766" i="1"/>
  <c r="A767" i="1"/>
  <c r="G767" i="1"/>
  <c r="A768" i="1"/>
  <c r="A769" i="1"/>
  <c r="G769" i="1"/>
  <c r="A770" i="1"/>
  <c r="A771" i="1"/>
  <c r="C771" i="1"/>
  <c r="H771" i="1"/>
  <c r="A772" i="1"/>
  <c r="G772" i="1"/>
  <c r="A773" i="1"/>
  <c r="C773" i="1"/>
  <c r="A774" i="1"/>
  <c r="C774" i="1"/>
  <c r="H774" i="1"/>
  <c r="A775" i="1"/>
  <c r="C775" i="1"/>
  <c r="A776" i="1"/>
  <c r="G776" i="1"/>
  <c r="A777" i="1"/>
  <c r="G777" i="1"/>
  <c r="A778" i="1"/>
  <c r="C778" i="1"/>
  <c r="H778" i="1"/>
  <c r="A779" i="1"/>
  <c r="A780" i="1"/>
  <c r="C780" i="1"/>
  <c r="H780" i="1"/>
  <c r="A781" i="1"/>
  <c r="G781" i="1"/>
  <c r="A782" i="1"/>
  <c r="A783" i="1"/>
  <c r="A784" i="1"/>
  <c r="C784" i="1"/>
  <c r="A785" i="1"/>
  <c r="A786" i="1"/>
  <c r="G786" i="1"/>
  <c r="A787" i="1"/>
  <c r="C787" i="1"/>
  <c r="A788" i="1"/>
  <c r="C788" i="1"/>
  <c r="A789" i="1"/>
  <c r="A790" i="1"/>
  <c r="A791" i="1"/>
  <c r="G791" i="1"/>
  <c r="A792" i="1"/>
  <c r="G792" i="1"/>
  <c r="A793" i="1"/>
  <c r="C793" i="1"/>
  <c r="H793" i="1"/>
  <c r="A794" i="1"/>
  <c r="C794" i="1"/>
  <c r="H794" i="1"/>
  <c r="A795" i="1"/>
  <c r="A796" i="1"/>
  <c r="G796" i="1"/>
  <c r="A797" i="1"/>
  <c r="C797" i="1"/>
  <c r="H797" i="1"/>
  <c r="A798" i="1"/>
  <c r="G798" i="1"/>
  <c r="A799" i="1"/>
  <c r="A800" i="1"/>
  <c r="G800" i="1"/>
  <c r="A801" i="1"/>
  <c r="G801" i="1"/>
  <c r="A802" i="1"/>
  <c r="A803" i="1"/>
  <c r="C803" i="1"/>
  <c r="A804" i="1"/>
  <c r="G804" i="1"/>
  <c r="A805" i="1"/>
  <c r="C805" i="1"/>
  <c r="G805" i="1"/>
  <c r="A806" i="1"/>
  <c r="A807" i="1"/>
  <c r="A808" i="1"/>
  <c r="C808" i="1"/>
  <c r="H808" i="1"/>
  <c r="G808" i="1"/>
  <c r="A809" i="1"/>
  <c r="A810" i="1"/>
  <c r="A811" i="1"/>
  <c r="C811" i="1"/>
  <c r="A812" i="1"/>
  <c r="A813" i="1"/>
  <c r="G813" i="1"/>
  <c r="A814" i="1"/>
  <c r="C814" i="1"/>
  <c r="A815" i="1"/>
  <c r="G815" i="1"/>
  <c r="C815" i="1"/>
  <c r="H815" i="1"/>
  <c r="A816" i="1"/>
  <c r="A817" i="1"/>
  <c r="A818" i="1"/>
  <c r="C818" i="1"/>
  <c r="H818" i="1"/>
  <c r="A819" i="1"/>
  <c r="A820" i="1"/>
  <c r="C820" i="1"/>
  <c r="A821" i="1"/>
  <c r="G821" i="1"/>
  <c r="A822" i="1"/>
  <c r="G822" i="1"/>
  <c r="A823" i="1"/>
  <c r="G823" i="1"/>
  <c r="A824" i="1"/>
  <c r="G824" i="1"/>
  <c r="C824" i="1"/>
  <c r="H824" i="1"/>
  <c r="A825" i="1"/>
  <c r="C825" i="1"/>
  <c r="H825" i="1"/>
  <c r="A826" i="1"/>
  <c r="A827" i="1"/>
  <c r="A828" i="1"/>
  <c r="C828" i="1"/>
  <c r="H828" i="1"/>
  <c r="A829" i="1"/>
  <c r="C829" i="1"/>
  <c r="A830" i="1"/>
  <c r="C830" i="1"/>
  <c r="H830" i="1"/>
  <c r="A831" i="1"/>
  <c r="C831" i="1"/>
  <c r="H831" i="1"/>
  <c r="G831" i="1"/>
  <c r="A832" i="1"/>
  <c r="G832" i="1"/>
  <c r="A833" i="1"/>
  <c r="A834" i="1"/>
  <c r="C834" i="1"/>
  <c r="A835" i="1"/>
  <c r="G835" i="1"/>
  <c r="A836" i="1"/>
  <c r="G836" i="1"/>
  <c r="A837" i="1"/>
  <c r="A838" i="1"/>
  <c r="C838" i="1"/>
  <c r="H838" i="1"/>
  <c r="A839" i="1"/>
  <c r="A840" i="1"/>
  <c r="G840" i="1"/>
  <c r="A841" i="1"/>
  <c r="A842" i="1"/>
  <c r="C842" i="1"/>
  <c r="H842" i="1"/>
  <c r="A843" i="1"/>
  <c r="G843" i="1"/>
  <c r="C843" i="1"/>
  <c r="H843" i="1"/>
  <c r="A844" i="1"/>
  <c r="G844" i="1"/>
  <c r="A845" i="1"/>
  <c r="A846" i="1"/>
  <c r="C846" i="1"/>
  <c r="H846" i="1"/>
  <c r="A847" i="1"/>
  <c r="A848" i="1"/>
  <c r="A849" i="1"/>
  <c r="G849" i="1"/>
  <c r="C849" i="1"/>
  <c r="H849" i="1"/>
  <c r="A850" i="1"/>
  <c r="C850" i="1"/>
  <c r="A851" i="1"/>
  <c r="C851" i="1"/>
  <c r="A852" i="1"/>
  <c r="A853" i="1"/>
  <c r="A854" i="1"/>
  <c r="A855" i="1"/>
  <c r="C855" i="1"/>
  <c r="A856" i="1"/>
  <c r="A857" i="1"/>
  <c r="G857" i="1"/>
  <c r="A858" i="1"/>
  <c r="G858" i="1"/>
  <c r="A859" i="1"/>
  <c r="G859" i="1"/>
  <c r="A860" i="1"/>
  <c r="G860" i="1"/>
  <c r="C860" i="1"/>
  <c r="A861" i="1"/>
  <c r="C861" i="1"/>
  <c r="H861" i="1"/>
  <c r="A862" i="1"/>
  <c r="G862" i="1"/>
  <c r="A863" i="1"/>
  <c r="G863" i="1"/>
  <c r="A864" i="1"/>
  <c r="A865" i="1"/>
  <c r="A866" i="1"/>
  <c r="G866" i="1"/>
  <c r="A867" i="1"/>
  <c r="G867" i="1"/>
  <c r="C867" i="1"/>
  <c r="A868" i="1"/>
  <c r="C868" i="1"/>
  <c r="H868" i="1"/>
  <c r="A869" i="1"/>
  <c r="G869" i="1"/>
  <c r="A870" i="1"/>
  <c r="A871" i="1"/>
  <c r="C871" i="1"/>
  <c r="A872" i="1"/>
  <c r="A873" i="1"/>
  <c r="G873" i="1"/>
  <c r="A874" i="1"/>
  <c r="G874" i="1"/>
  <c r="A875" i="1"/>
  <c r="C875" i="1"/>
  <c r="H875" i="1"/>
  <c r="A876" i="1"/>
  <c r="A877" i="1"/>
  <c r="C877" i="1"/>
  <c r="A878" i="1"/>
  <c r="G878" i="1"/>
  <c r="A879" i="1"/>
  <c r="G879" i="1"/>
  <c r="A880" i="1"/>
  <c r="A881" i="1"/>
  <c r="A882" i="1"/>
  <c r="C882" i="1"/>
  <c r="A883" i="1"/>
  <c r="A884" i="1"/>
  <c r="A885" i="1"/>
  <c r="C885" i="1"/>
  <c r="H885" i="1"/>
  <c r="A886" i="1"/>
  <c r="G886" i="1"/>
  <c r="A887" i="1"/>
  <c r="C887" i="1"/>
  <c r="H887" i="1"/>
  <c r="G887" i="1"/>
  <c r="A888" i="1"/>
  <c r="G888" i="1"/>
  <c r="A889" i="1"/>
  <c r="A890" i="1"/>
  <c r="C890" i="1"/>
  <c r="H890" i="1"/>
  <c r="A891" i="1"/>
  <c r="A892" i="1"/>
  <c r="C892" i="1"/>
  <c r="H892" i="1"/>
  <c r="A893" i="1"/>
  <c r="A894" i="1"/>
  <c r="G894" i="1"/>
  <c r="A895" i="1"/>
  <c r="A896" i="1"/>
  <c r="A897" i="1"/>
  <c r="C897" i="1"/>
  <c r="H897" i="1"/>
  <c r="A898" i="1"/>
  <c r="G898" i="1"/>
  <c r="A899" i="1"/>
  <c r="C899" i="1"/>
  <c r="A900" i="1"/>
  <c r="G900" i="1"/>
  <c r="A901" i="1"/>
  <c r="C901" i="1"/>
  <c r="H901" i="1"/>
  <c r="A902" i="1"/>
  <c r="A903" i="1"/>
  <c r="A904" i="1"/>
  <c r="C904" i="1"/>
  <c r="H904" i="1"/>
  <c r="A905" i="1"/>
  <c r="C905" i="1"/>
  <c r="A906" i="1"/>
  <c r="C906" i="1"/>
  <c r="H906" i="1"/>
  <c r="A907" i="1"/>
  <c r="C907" i="1"/>
  <c r="A908" i="1"/>
  <c r="A909" i="1"/>
  <c r="C909" i="1"/>
  <c r="H909" i="1"/>
  <c r="A910" i="1"/>
  <c r="C910" i="1"/>
  <c r="H910" i="1"/>
  <c r="A911" i="1"/>
  <c r="A912" i="1"/>
  <c r="G912" i="1"/>
  <c r="A913" i="1"/>
  <c r="G913" i="1"/>
  <c r="A914" i="1"/>
  <c r="A915" i="1"/>
  <c r="G915" i="1"/>
  <c r="A916" i="1"/>
  <c r="G916" i="1"/>
  <c r="A917" i="1"/>
  <c r="C917" i="1"/>
  <c r="H917" i="1"/>
  <c r="A918" i="1"/>
  <c r="G918" i="1"/>
  <c r="A919" i="1"/>
  <c r="C919" i="1"/>
  <c r="A920" i="1"/>
  <c r="G920" i="1"/>
  <c r="A921" i="1"/>
  <c r="G921" i="1"/>
  <c r="A922" i="1"/>
  <c r="C922" i="1"/>
  <c r="H922" i="1"/>
  <c r="A923" i="1"/>
  <c r="C923" i="1"/>
  <c r="A924" i="1"/>
  <c r="A925" i="1"/>
  <c r="G925" i="1"/>
  <c r="A926" i="1"/>
  <c r="G926" i="1"/>
  <c r="A927" i="1"/>
  <c r="C927" i="1"/>
  <c r="H927" i="1"/>
  <c r="A928" i="1"/>
  <c r="C928" i="1"/>
  <c r="A929" i="1"/>
  <c r="G929" i="1"/>
  <c r="A930" i="1"/>
  <c r="C930" i="1"/>
  <c r="H930" i="1"/>
  <c r="A931" i="1"/>
  <c r="G931" i="1"/>
  <c r="A932" i="1"/>
  <c r="A933" i="1"/>
  <c r="A934" i="1"/>
  <c r="G934" i="1"/>
  <c r="A935" i="1"/>
  <c r="A936" i="1"/>
  <c r="A937" i="1"/>
  <c r="A938" i="1"/>
  <c r="C938" i="1"/>
  <c r="H938" i="1"/>
  <c r="A939" i="1"/>
  <c r="G939" i="1"/>
  <c r="A940" i="1"/>
  <c r="C940" i="1"/>
  <c r="H940" i="1"/>
  <c r="G940" i="1"/>
  <c r="A941" i="1"/>
  <c r="C941" i="1"/>
  <c r="H941" i="1"/>
  <c r="A942" i="1"/>
  <c r="C942" i="1"/>
  <c r="G942" i="1"/>
  <c r="A943" i="1"/>
  <c r="A944" i="1"/>
  <c r="G944" i="1"/>
  <c r="A945" i="1"/>
  <c r="A946" i="1"/>
  <c r="C946" i="1"/>
  <c r="H946" i="1"/>
  <c r="A947" i="1"/>
  <c r="C947" i="1"/>
  <c r="H947" i="1"/>
  <c r="A948" i="1"/>
  <c r="A949" i="1"/>
  <c r="C949" i="1"/>
  <c r="H949" i="1"/>
  <c r="A950" i="1"/>
  <c r="G950" i="1"/>
  <c r="A951" i="1"/>
  <c r="C951" i="1"/>
  <c r="A952" i="1"/>
  <c r="A953" i="1"/>
  <c r="A954" i="1"/>
  <c r="C954" i="1"/>
  <c r="H954" i="1"/>
  <c r="A955" i="1"/>
  <c r="A956" i="1"/>
  <c r="C956" i="1"/>
  <c r="A957" i="1"/>
  <c r="A958" i="1"/>
  <c r="C958" i="1"/>
  <c r="H958" i="1"/>
  <c r="A959" i="1"/>
  <c r="C959" i="1"/>
  <c r="H959" i="1"/>
  <c r="A960" i="1"/>
  <c r="A961" i="1"/>
  <c r="A962" i="1"/>
  <c r="A963" i="1"/>
  <c r="C963" i="1"/>
  <c r="H963" i="1"/>
  <c r="A964" i="1"/>
  <c r="C964" i="1"/>
  <c r="H964" i="1"/>
  <c r="A965" i="1"/>
  <c r="A966" i="1"/>
  <c r="C966" i="1"/>
  <c r="H966" i="1"/>
  <c r="A967" i="1"/>
  <c r="C967" i="1"/>
  <c r="A968" i="1"/>
  <c r="C968" i="1"/>
  <c r="H968" i="1"/>
  <c r="A969" i="1"/>
  <c r="A970" i="1"/>
  <c r="C970" i="1"/>
  <c r="H970" i="1"/>
  <c r="A971" i="1"/>
  <c r="G971" i="1"/>
  <c r="A972" i="1"/>
  <c r="G972" i="1"/>
  <c r="A973" i="1"/>
  <c r="A974" i="1"/>
  <c r="A975" i="1"/>
  <c r="G975" i="1"/>
  <c r="A976" i="1"/>
  <c r="G976" i="1"/>
  <c r="A977" i="1"/>
  <c r="G977" i="1"/>
  <c r="C977" i="1"/>
  <c r="H977" i="1"/>
  <c r="A978" i="1"/>
  <c r="C978" i="1"/>
  <c r="H978" i="1"/>
  <c r="A979" i="1"/>
  <c r="C979" i="1"/>
  <c r="A980" i="1"/>
  <c r="G980" i="1"/>
  <c r="A981" i="1"/>
  <c r="C981" i="1"/>
  <c r="H981" i="1"/>
  <c r="A982" i="1"/>
  <c r="A983" i="1"/>
  <c r="C983" i="1"/>
  <c r="A984" i="1"/>
  <c r="G984" i="1"/>
  <c r="A985" i="1"/>
  <c r="C985" i="1"/>
  <c r="H985" i="1"/>
  <c r="A986" i="1"/>
  <c r="G986" i="1"/>
  <c r="A987" i="1"/>
  <c r="G987" i="1"/>
  <c r="A988" i="1"/>
  <c r="G988" i="1"/>
  <c r="A989" i="1"/>
  <c r="G989" i="1"/>
  <c r="A990" i="1"/>
  <c r="A991" i="1"/>
  <c r="A992" i="1"/>
  <c r="C992" i="1"/>
  <c r="A993" i="1"/>
  <c r="G993" i="1"/>
  <c r="A994" i="1"/>
  <c r="G994" i="1"/>
  <c r="A995" i="1"/>
  <c r="A996" i="1"/>
  <c r="G996" i="1"/>
  <c r="A997" i="1"/>
  <c r="A998" i="1"/>
  <c r="C998" i="1"/>
  <c r="H998" i="1"/>
  <c r="A999" i="1"/>
  <c r="C999" i="1"/>
  <c r="A1000" i="1"/>
  <c r="A1001" i="1"/>
  <c r="C1001" i="1"/>
  <c r="H1001" i="1"/>
  <c r="A2" i="1"/>
  <c r="C2" i="1"/>
  <c r="H2" i="1"/>
  <c r="A7" i="1"/>
  <c r="G7" i="1"/>
  <c r="C7" i="1"/>
  <c r="A82" i="1"/>
  <c r="C82" i="1"/>
  <c r="A78" i="1"/>
  <c r="G78" i="1"/>
  <c r="A74" i="1"/>
  <c r="A70" i="1"/>
  <c r="C70" i="1"/>
  <c r="H70" i="1"/>
  <c r="A66" i="1"/>
  <c r="A62" i="1"/>
  <c r="G62" i="1"/>
  <c r="A58" i="1"/>
  <c r="A54" i="1"/>
  <c r="G54" i="1"/>
  <c r="A50" i="1"/>
  <c r="A46" i="1"/>
  <c r="G46" i="1"/>
  <c r="A42" i="1"/>
  <c r="G42" i="1"/>
  <c r="A38" i="1"/>
  <c r="C38" i="1"/>
  <c r="H38" i="1"/>
  <c r="A34" i="1"/>
  <c r="A30" i="1"/>
  <c r="G30" i="1"/>
  <c r="A26" i="1"/>
  <c r="C26" i="1"/>
  <c r="H26" i="1"/>
  <c r="A22" i="1"/>
  <c r="G22" i="1"/>
  <c r="A18" i="1"/>
  <c r="A14" i="1"/>
  <c r="A10" i="1"/>
  <c r="G10" i="1"/>
  <c r="A6" i="1"/>
  <c r="L53" i="1"/>
  <c r="L149" i="1"/>
  <c r="L121" i="1"/>
  <c r="L183" i="1"/>
  <c r="L23" i="1"/>
  <c r="L64" i="1"/>
  <c r="L179" i="1"/>
  <c r="L160" i="1"/>
  <c r="L158" i="1"/>
  <c r="L96" i="1"/>
  <c r="L145" i="1"/>
  <c r="L5" i="1"/>
  <c r="L116" i="1"/>
  <c r="L102" i="1"/>
  <c r="L154" i="1"/>
  <c r="L74" i="1"/>
  <c r="L202" i="1"/>
  <c r="L104" i="1"/>
  <c r="L111" i="1"/>
  <c r="L37" i="1"/>
  <c r="L55" i="1"/>
  <c r="L152" i="1"/>
  <c r="L190" i="1"/>
  <c r="L46" i="1"/>
  <c r="L18" i="1"/>
  <c r="L140" i="1"/>
  <c r="L130" i="1"/>
  <c r="L81" i="1"/>
  <c r="L91" i="1"/>
  <c r="L65" i="1"/>
  <c r="L13" i="1"/>
  <c r="L98" i="1"/>
  <c r="L189" i="1"/>
  <c r="L32" i="1"/>
  <c r="L165" i="1"/>
  <c r="L27" i="1"/>
  <c r="L31" i="1"/>
  <c r="L9" i="1"/>
  <c r="L174" i="1"/>
  <c r="L90" i="1"/>
  <c r="L60" i="1"/>
  <c r="L191" i="1"/>
  <c r="L6" i="1"/>
  <c r="L138" i="1"/>
  <c r="L99" i="1"/>
  <c r="L75" i="1"/>
  <c r="L52" i="1"/>
  <c r="L178" i="1"/>
  <c r="L16" i="1"/>
  <c r="L118" i="1"/>
  <c r="L175" i="1"/>
  <c r="L36" i="1"/>
  <c r="L97" i="1"/>
  <c r="L80" i="1"/>
  <c r="L186" i="1"/>
  <c r="L66" i="1"/>
  <c r="L100" i="1"/>
  <c r="L44" i="1"/>
  <c r="L200" i="1"/>
  <c r="L180" i="1"/>
  <c r="L10" i="1"/>
  <c r="L8" i="1"/>
  <c r="L51" i="1"/>
  <c r="L85" i="1"/>
  <c r="L17" i="1"/>
  <c r="L161" i="1"/>
  <c r="L198" i="1"/>
  <c r="L109" i="1"/>
  <c r="L164" i="1"/>
  <c r="L71" i="1"/>
  <c r="L63" i="1"/>
  <c r="L76" i="1"/>
  <c r="L88" i="1"/>
  <c r="L94" i="1"/>
  <c r="L123" i="1"/>
  <c r="L142" i="1"/>
  <c r="L188" i="1"/>
  <c r="L143" i="1"/>
  <c r="L187" i="1"/>
  <c r="L168" i="1"/>
  <c r="L169" i="1"/>
  <c r="L194" i="1"/>
  <c r="L166" i="1"/>
  <c r="Q2" i="1"/>
  <c r="R2" i="1"/>
  <c r="C844" i="1"/>
  <c r="H844" i="1"/>
  <c r="L57" i="1"/>
  <c r="L68" i="1"/>
  <c r="L56" i="1"/>
  <c r="L11" i="1"/>
  <c r="L203" i="1"/>
  <c r="L192" i="1"/>
  <c r="L40" i="1"/>
  <c r="L15" i="1"/>
  <c r="L151" i="1"/>
  <c r="L39" i="1"/>
  <c r="L131" i="1"/>
  <c r="L173" i="1"/>
  <c r="L170" i="1"/>
  <c r="L184" i="1"/>
  <c r="L47" i="1"/>
  <c r="L110" i="1"/>
  <c r="L35" i="1"/>
  <c r="L83" i="1"/>
  <c r="L132" i="1"/>
  <c r="L45" i="1"/>
  <c r="L146" i="1"/>
  <c r="L50" i="1"/>
  <c r="L43" i="1"/>
  <c r="L105" i="1"/>
  <c r="L163" i="1"/>
  <c r="L122" i="1"/>
  <c r="L107" i="1"/>
  <c r="L167" i="1"/>
  <c r="L25" i="1"/>
  <c r="L171" i="1"/>
  <c r="L176" i="1"/>
  <c r="L77" i="1"/>
  <c r="L70" i="1"/>
  <c r="L117" i="1"/>
  <c r="L139" i="1"/>
  <c r="L82" i="1"/>
  <c r="L72" i="1"/>
  <c r="C241" i="1"/>
  <c r="H241" i="1"/>
  <c r="C655" i="1"/>
  <c r="H655" i="1"/>
  <c r="G324" i="1"/>
  <c r="C225" i="1"/>
  <c r="H225" i="1"/>
  <c r="G661" i="1"/>
  <c r="C61" i="1"/>
  <c r="H61" i="1"/>
  <c r="G240" i="1"/>
  <c r="G546" i="1"/>
  <c r="C204" i="1"/>
  <c r="G570" i="1"/>
  <c r="G728" i="1"/>
  <c r="C303" i="1"/>
  <c r="H303" i="1"/>
  <c r="C248" i="1"/>
  <c r="G220" i="1"/>
  <c r="C45" i="1"/>
  <c r="C934" i="1"/>
  <c r="C390" i="1"/>
  <c r="H390" i="1"/>
  <c r="C280" i="1"/>
  <c r="H280" i="1"/>
  <c r="C489" i="1"/>
  <c r="H489" i="1"/>
  <c r="G427" i="1"/>
  <c r="C593" i="1"/>
  <c r="H593" i="1"/>
  <c r="G556" i="1"/>
  <c r="H123" i="1"/>
  <c r="C506" i="1"/>
  <c r="H506" i="1"/>
  <c r="H127" i="1"/>
  <c r="C796" i="1"/>
  <c r="C776" i="1"/>
  <c r="H776" i="1"/>
  <c r="G548" i="1"/>
  <c r="G215" i="1"/>
  <c r="G644" i="1"/>
  <c r="C140" i="1"/>
  <c r="H140" i="1"/>
  <c r="C931" i="1"/>
  <c r="H931" i="1"/>
  <c r="L24" i="1"/>
  <c r="L89" i="1"/>
  <c r="L155" i="1"/>
  <c r="L30" i="1"/>
  <c r="L4" i="1"/>
  <c r="L73" i="1"/>
  <c r="L134" i="1"/>
  <c r="L20" i="1"/>
  <c r="L48" i="1"/>
  <c r="L42" i="1"/>
  <c r="L22" i="1"/>
  <c r="L26" i="1"/>
  <c r="L124" i="1"/>
  <c r="L67" i="1"/>
  <c r="L21" i="1"/>
  <c r="L177" i="1"/>
  <c r="L33" i="1"/>
  <c r="L126" i="1"/>
  <c r="L69" i="1"/>
  <c r="L62" i="1"/>
  <c r="L112" i="1"/>
  <c r="L185" i="1"/>
  <c r="L92" i="1"/>
  <c r="L153" i="1"/>
  <c r="L78" i="1"/>
  <c r="L106" i="1"/>
  <c r="L157" i="1"/>
  <c r="L95" i="1"/>
  <c r="L159" i="1"/>
  <c r="L12" i="1"/>
  <c r="L59" i="1"/>
  <c r="L193" i="1"/>
  <c r="L29" i="1"/>
  <c r="L148" i="1"/>
  <c r="L156" i="1"/>
  <c r="L128" i="1"/>
  <c r="L7" i="1"/>
  <c r="L141" i="1"/>
  <c r="L172" i="1"/>
  <c r="L19" i="1"/>
  <c r="L135" i="1"/>
  <c r="L137" i="1"/>
  <c r="L101" i="1"/>
  <c r="L49" i="1"/>
  <c r="L144" i="1"/>
  <c r="L201" i="1"/>
  <c r="L136" i="1"/>
  <c r="L195" i="1"/>
  <c r="L133" i="1"/>
  <c r="L86" i="1"/>
  <c r="L108" i="1"/>
  <c r="G56" i="1"/>
  <c r="C980" i="1"/>
  <c r="H980" i="1"/>
  <c r="G834" i="1"/>
  <c r="C323" i="1"/>
  <c r="H323" i="1"/>
  <c r="C24" i="1"/>
  <c r="H24" i="1"/>
  <c r="C800" i="1"/>
  <c r="C498" i="1"/>
  <c r="C295" i="1"/>
  <c r="C786" i="1"/>
  <c r="C597" i="1"/>
  <c r="H597" i="1"/>
  <c r="G589" i="1"/>
  <c r="G530" i="1"/>
  <c r="C530" i="1"/>
  <c r="H530" i="1"/>
  <c r="C756" i="1"/>
  <c r="H756" i="1"/>
  <c r="C544" i="1"/>
  <c r="H544" i="1"/>
  <c r="C710" i="1"/>
  <c r="G698" i="1"/>
  <c r="C538" i="1"/>
  <c r="H538" i="1"/>
  <c r="G592" i="1"/>
  <c r="G245" i="1"/>
  <c r="C245" i="1"/>
  <c r="H245" i="1"/>
  <c r="C453" i="1"/>
  <c r="H453" i="1"/>
  <c r="C769" i="1"/>
  <c r="G657" i="1"/>
  <c r="C332" i="1"/>
  <c r="G228" i="1"/>
  <c r="C47" i="1"/>
  <c r="H47" i="1"/>
  <c r="G68" i="1"/>
  <c r="G52" i="1"/>
  <c r="G470" i="1"/>
  <c r="C470" i="1"/>
  <c r="H470" i="1"/>
  <c r="C72" i="1"/>
  <c r="G51" i="1"/>
  <c r="G179" i="1"/>
  <c r="G736" i="1"/>
  <c r="G482" i="1"/>
  <c r="G233" i="1"/>
  <c r="H233" i="1"/>
  <c r="C389" i="1"/>
  <c r="G490" i="1"/>
  <c r="C226" i="1"/>
  <c r="C439" i="1"/>
  <c r="H439" i="1"/>
  <c r="G57" i="1"/>
  <c r="G314" i="1"/>
  <c r="C207" i="1"/>
  <c r="H207" i="1"/>
  <c r="G77" i="1"/>
  <c r="G282" i="1"/>
  <c r="C677" i="1"/>
  <c r="C552" i="1"/>
  <c r="C361" i="1"/>
  <c r="H361" i="1"/>
  <c r="H188" i="1"/>
  <c r="G188" i="1"/>
  <c r="C525" i="1"/>
  <c r="H525" i="1"/>
  <c r="G533" i="1"/>
  <c r="G675" i="1"/>
  <c r="C501" i="1"/>
  <c r="G501" i="1"/>
  <c r="C108" i="1"/>
  <c r="H108" i="1"/>
  <c r="G455" i="1"/>
  <c r="G298" i="1"/>
  <c r="G274" i="1"/>
  <c r="C246" i="1"/>
  <c r="G649" i="1"/>
  <c r="G351" i="1"/>
  <c r="G238" i="1"/>
  <c r="C236" i="1"/>
  <c r="H236" i="1"/>
  <c r="C147" i="1"/>
  <c r="H147" i="1"/>
  <c r="G147" i="1"/>
  <c r="C385" i="1"/>
  <c r="H385" i="1"/>
  <c r="C281" i="1"/>
  <c r="H281" i="1"/>
  <c r="G159" i="1"/>
  <c r="H159" i="1"/>
  <c r="C706" i="1"/>
  <c r="H706" i="1"/>
  <c r="G135" i="1"/>
  <c r="C195" i="1"/>
  <c r="H195" i="1"/>
  <c r="G195" i="1"/>
  <c r="C124" i="1"/>
  <c r="G124" i="1"/>
  <c r="C103" i="1"/>
  <c r="G690" i="1"/>
  <c r="G633" i="1"/>
  <c r="C625" i="1"/>
  <c r="C102" i="1"/>
  <c r="H102" i="1"/>
  <c r="G13" i="1"/>
  <c r="G221" i="1"/>
  <c r="C384" i="1"/>
  <c r="H384" i="1"/>
  <c r="C144" i="1"/>
  <c r="H144" i="1"/>
  <c r="C131" i="1"/>
  <c r="C120" i="1"/>
  <c r="H120" i="1"/>
  <c r="C913" i="1"/>
  <c r="C358" i="1"/>
  <c r="H358" i="1"/>
  <c r="G286" i="1"/>
  <c r="C191" i="1"/>
  <c r="H191" i="1"/>
  <c r="C713" i="1"/>
  <c r="H713" i="1"/>
  <c r="C659" i="1"/>
  <c r="G640" i="1"/>
  <c r="G375" i="1"/>
  <c r="C151" i="1"/>
  <c r="H151" i="1"/>
  <c r="C210" i="1"/>
  <c r="G35" i="1"/>
  <c r="G319" i="1"/>
  <c r="G271" i="1"/>
  <c r="H230" i="1"/>
  <c r="G946" i="1"/>
  <c r="C521" i="1"/>
  <c r="H521" i="1"/>
  <c r="G521" i="1"/>
  <c r="G740" i="1"/>
  <c r="G300" i="1"/>
  <c r="G344" i="1"/>
  <c r="C344" i="1"/>
  <c r="G211" i="1"/>
  <c r="H211" i="1"/>
  <c r="G155" i="1"/>
  <c r="C347" i="1"/>
  <c r="G63" i="1"/>
  <c r="C63" i="1"/>
  <c r="H63" i="1"/>
  <c r="G652" i="1"/>
  <c r="G842" i="1"/>
  <c r="G938" i="1"/>
  <c r="G846" i="1"/>
  <c r="G145" i="1"/>
  <c r="G861" i="1"/>
  <c r="G746" i="1"/>
  <c r="G313" i="1"/>
  <c r="C237" i="1"/>
  <c r="H237" i="1"/>
  <c r="G830" i="1"/>
  <c r="C354" i="1"/>
  <c r="C167" i="1"/>
  <c r="C529" i="1"/>
  <c r="H529" i="1"/>
  <c r="G818" i="1"/>
  <c r="G639" i="1"/>
  <c r="G330" i="1"/>
  <c r="C180" i="1"/>
  <c r="H180" i="1"/>
  <c r="G70" i="1"/>
  <c r="G172" i="1"/>
  <c r="C172" i="1"/>
  <c r="G998" i="1"/>
  <c r="G909" i="1"/>
  <c r="C175" i="1"/>
  <c r="H175" i="1"/>
  <c r="G175" i="1"/>
  <c r="G91" i="1"/>
  <c r="C3" i="1"/>
  <c r="H3" i="1"/>
  <c r="G3" i="1"/>
  <c r="H248" i="1"/>
  <c r="H296" i="1"/>
  <c r="H284" i="1"/>
  <c r="G263" i="1"/>
  <c r="C260" i="1"/>
  <c r="G260" i="1"/>
  <c r="C107" i="1"/>
  <c r="H107" i="1"/>
  <c r="G107" i="1"/>
  <c r="H709" i="1"/>
  <c r="C988" i="1"/>
  <c r="G954" i="1"/>
  <c r="C636" i="1"/>
  <c r="H636" i="1"/>
  <c r="G505" i="1"/>
  <c r="C645" i="1"/>
  <c r="G594" i="1"/>
  <c r="G329" i="1"/>
  <c r="C348" i="1"/>
  <c r="H348" i="1"/>
  <c r="G696" i="1"/>
  <c r="C244" i="1"/>
  <c r="H244" i="1"/>
  <c r="G412" i="1"/>
  <c r="G404" i="1"/>
  <c r="C921" i="1"/>
  <c r="H745" i="1"/>
  <c r="G820" i="1"/>
  <c r="C423" i="1"/>
  <c r="H423" i="1"/>
  <c r="C431" i="1"/>
  <c r="H431" i="1"/>
  <c r="C562" i="1"/>
  <c r="H562" i="1"/>
  <c r="G289" i="1"/>
  <c r="G252" i="1"/>
  <c r="G265" i="1"/>
  <c r="G797" i="1"/>
  <c r="C415" i="1"/>
  <c r="H415" i="1"/>
  <c r="G901" i="1"/>
  <c r="C729" i="1"/>
  <c r="G400" i="1"/>
  <c r="C688" i="1"/>
  <c r="H688" i="1"/>
  <c r="G629" i="1"/>
  <c r="G793" i="1"/>
  <c r="G337" i="1"/>
  <c r="C614" i="1"/>
  <c r="C602" i="1"/>
  <c r="C447" i="1"/>
  <c r="C459" i="1"/>
  <c r="C725" i="1"/>
  <c r="H725" i="1"/>
  <c r="G904" i="1"/>
  <c r="G297" i="1"/>
  <c r="C395" i="1"/>
  <c r="H395" i="1"/>
  <c r="G142" i="1"/>
  <c r="G376" i="1"/>
  <c r="G217" i="1"/>
  <c r="G340" i="1"/>
  <c r="G365" i="1"/>
  <c r="G784" i="1"/>
  <c r="G154" i="1"/>
  <c r="C925" i="1"/>
  <c r="H925" i="1"/>
  <c r="G744" i="1"/>
  <c r="C559" i="1"/>
  <c r="C586" i="1"/>
  <c r="G949" i="1"/>
  <c r="C487" i="1"/>
  <c r="G495" i="1"/>
  <c r="G316" i="1"/>
  <c r="G717" i="1"/>
  <c r="G122" i="1"/>
  <c r="G780" i="1"/>
  <c r="C304" i="1"/>
  <c r="H304" i="1"/>
  <c r="G368" i="1"/>
  <c r="G321" i="1"/>
  <c r="G566" i="1"/>
  <c r="G284" i="1"/>
  <c r="C336" i="1"/>
  <c r="H336" i="1"/>
  <c r="G419" i="1"/>
  <c r="C356" i="1"/>
  <c r="H356" i="1"/>
  <c r="H555" i="1"/>
  <c r="G555" i="1"/>
  <c r="G669" i="1"/>
  <c r="C658" i="1"/>
  <c r="H658" i="1"/>
  <c r="G540" i="1"/>
  <c r="C193" i="1"/>
  <c r="G193" i="1"/>
  <c r="C137" i="1"/>
  <c r="H137" i="1"/>
  <c r="G137" i="1"/>
  <c r="H109" i="1"/>
  <c r="G109" i="1"/>
  <c r="C101" i="1"/>
  <c r="G101" i="1"/>
  <c r="G999" i="1"/>
  <c r="H967" i="1"/>
  <c r="G967" i="1"/>
  <c r="G951" i="1"/>
  <c r="G943" i="1"/>
  <c r="C943" i="1"/>
  <c r="H943" i="1"/>
  <c r="H899" i="1"/>
  <c r="G899" i="1"/>
  <c r="G783" i="1"/>
  <c r="C783" i="1"/>
  <c r="H783" i="1"/>
  <c r="G763" i="1"/>
  <c r="C763" i="1"/>
  <c r="H763" i="1"/>
  <c r="C747" i="1"/>
  <c r="H747" i="1"/>
  <c r="G691" i="1"/>
  <c r="C691" i="1"/>
  <c r="H691" i="1"/>
  <c r="C581" i="1"/>
  <c r="H581" i="1"/>
  <c r="G581" i="1"/>
  <c r="G382" i="1"/>
  <c r="C382" i="1"/>
  <c r="G366" i="1"/>
  <c r="G331" i="1"/>
  <c r="C331" i="1"/>
  <c r="H331" i="1"/>
  <c r="G311" i="1"/>
  <c r="C311" i="1"/>
  <c r="H311" i="1"/>
  <c r="G279" i="1"/>
  <c r="C279" i="1"/>
  <c r="C235" i="1"/>
  <c r="H235" i="1"/>
  <c r="G235" i="1"/>
  <c r="G665" i="1"/>
  <c r="C665" i="1"/>
  <c r="H665" i="1"/>
  <c r="G536" i="1"/>
  <c r="H536" i="1"/>
  <c r="G496" i="1"/>
  <c r="C496" i="1"/>
  <c r="H496" i="1"/>
  <c r="G684" i="1"/>
  <c r="C684" i="1"/>
  <c r="H684" i="1"/>
  <c r="G676" i="1"/>
  <c r="C676" i="1"/>
  <c r="H676" i="1"/>
  <c r="G209" i="1"/>
  <c r="C197" i="1"/>
  <c r="H197" i="1"/>
  <c r="G197" i="1"/>
  <c r="C149" i="1"/>
  <c r="H149" i="1"/>
  <c r="G149" i="1"/>
  <c r="C117" i="1"/>
  <c r="H117" i="1"/>
  <c r="G117" i="1"/>
  <c r="C105" i="1"/>
  <c r="H105" i="1"/>
  <c r="G105" i="1"/>
  <c r="G37" i="1"/>
  <c r="C37" i="1"/>
  <c r="H37" i="1"/>
  <c r="C488" i="1"/>
  <c r="H488" i="1"/>
  <c r="C113" i="1"/>
  <c r="H113" i="1"/>
  <c r="C121" i="1"/>
  <c r="H121" i="1"/>
  <c r="C673" i="1"/>
  <c r="H673" i="1"/>
  <c r="G947" i="1"/>
  <c r="C779" i="1"/>
  <c r="H779" i="1"/>
  <c r="G779" i="1"/>
  <c r="G695" i="1"/>
  <c r="G569" i="1"/>
  <c r="C569" i="1"/>
  <c r="H569" i="1"/>
  <c r="G394" i="1"/>
  <c r="C394" i="1"/>
  <c r="H394" i="1"/>
  <c r="G687" i="1"/>
  <c r="G787" i="1"/>
  <c r="C680" i="1"/>
  <c r="H680" i="1"/>
  <c r="C651" i="1"/>
  <c r="G651" i="1"/>
  <c r="C647" i="1"/>
  <c r="H647" i="1"/>
  <c r="G647" i="1"/>
  <c r="H635" i="1"/>
  <c r="G635" i="1"/>
  <c r="G631" i="1"/>
  <c r="H631" i="1"/>
  <c r="G627" i="1"/>
  <c r="C627" i="1"/>
  <c r="H627" i="1"/>
  <c r="C616" i="1"/>
  <c r="H616" i="1"/>
  <c r="C608" i="1"/>
  <c r="H608" i="1"/>
  <c r="C604" i="1"/>
  <c r="H604" i="1"/>
  <c r="G604" i="1"/>
  <c r="G600" i="1"/>
  <c r="C600" i="1"/>
  <c r="H600" i="1"/>
  <c r="G596" i="1"/>
  <c r="C596" i="1"/>
  <c r="H596" i="1"/>
  <c r="H485" i="1"/>
  <c r="G485" i="1"/>
  <c r="G461" i="1"/>
  <c r="C461" i="1"/>
  <c r="H461" i="1"/>
  <c r="C822" i="1"/>
  <c r="C326" i="1"/>
  <c r="C294" i="1"/>
  <c r="H294" i="1"/>
  <c r="G250" i="1"/>
  <c r="G794" i="1"/>
  <c r="C350" i="1"/>
  <c r="H350" i="1"/>
  <c r="G850" i="1"/>
  <c r="C258" i="1"/>
  <c r="H258" i="1"/>
  <c r="G484" i="1"/>
  <c r="C898" i="1"/>
  <c r="H898" i="1"/>
  <c r="C266" i="1"/>
  <c r="H266" i="1"/>
  <c r="G2" i="1"/>
  <c r="G966" i="1"/>
  <c r="G970" i="1"/>
  <c r="G738" i="1"/>
  <c r="C550" i="1"/>
  <c r="H550" i="1"/>
  <c r="C595" i="1"/>
  <c r="H595" i="1"/>
  <c r="C437" i="1"/>
  <c r="C798" i="1"/>
  <c r="H798" i="1"/>
  <c r="C322" i="1"/>
  <c r="C132" i="1"/>
  <c r="C290" i="1"/>
  <c r="H290" i="1"/>
  <c r="G270" i="1"/>
  <c r="C112" i="1"/>
  <c r="H112" i="1"/>
  <c r="C306" i="1"/>
  <c r="C972" i="1"/>
  <c r="G519" i="1"/>
  <c r="C718" i="1"/>
  <c r="H672" i="1"/>
  <c r="G369" i="1"/>
  <c r="C156" i="1"/>
  <c r="H156" i="1"/>
  <c r="C164" i="1"/>
  <c r="H164" i="1"/>
  <c r="G186" i="1"/>
  <c r="C186" i="1"/>
  <c r="C174" i="1"/>
  <c r="C28" i="1"/>
  <c r="G28" i="1"/>
  <c r="G5" i="1"/>
  <c r="C711" i="1"/>
  <c r="C863" i="1"/>
  <c r="G74" i="1"/>
  <c r="C74" i="1"/>
  <c r="H74" i="1"/>
  <c r="C974" i="1"/>
  <c r="H974" i="1"/>
  <c r="G974" i="1"/>
  <c r="G201" i="1"/>
  <c r="C201" i="1"/>
  <c r="C69" i="1"/>
  <c r="H69" i="1"/>
  <c r="G59" i="1"/>
  <c r="H59" i="1"/>
  <c r="G138" i="1"/>
  <c r="G165" i="1"/>
  <c r="G185" i="1"/>
  <c r="C866" i="1"/>
  <c r="H866" i="1"/>
  <c r="G26" i="1"/>
  <c r="C878" i="1"/>
  <c r="H878" i="1"/>
  <c r="G919" i="1"/>
  <c r="C97" i="1"/>
  <c r="H97" i="1"/>
  <c r="H287" i="1"/>
  <c r="G969" i="1"/>
  <c r="C969" i="1"/>
  <c r="C937" i="1"/>
  <c r="H937" i="1"/>
  <c r="G937" i="1"/>
  <c r="H491" i="1"/>
  <c r="G491" i="1"/>
  <c r="C480" i="1"/>
  <c r="G480" i="1"/>
  <c r="C452" i="1"/>
  <c r="C405" i="1"/>
  <c r="H405" i="1"/>
  <c r="G405" i="1"/>
  <c r="C401" i="1"/>
  <c r="H401" i="1"/>
  <c r="G381" i="1"/>
  <c r="C381" i="1"/>
  <c r="H381" i="1"/>
  <c r="C218" i="1"/>
  <c r="H218" i="1"/>
  <c r="G218" i="1"/>
  <c r="C807" i="1"/>
  <c r="H807" i="1"/>
  <c r="G807" i="1"/>
  <c r="G182" i="1"/>
  <c r="C182" i="1"/>
  <c r="H182" i="1"/>
  <c r="G106" i="1"/>
  <c r="H106" i="1"/>
  <c r="G44" i="1"/>
  <c r="C60" i="1"/>
  <c r="H60" i="1"/>
  <c r="C387" i="1"/>
  <c r="H387" i="1"/>
  <c r="C986" i="1"/>
  <c r="H986" i="1"/>
  <c r="C205" i="1"/>
  <c r="G205" i="1"/>
  <c r="C173" i="1"/>
  <c r="H173" i="1"/>
  <c r="G173" i="1"/>
  <c r="C75" i="1"/>
  <c r="G75" i="1"/>
  <c r="C859" i="1"/>
  <c r="H859" i="1"/>
  <c r="G406" i="1"/>
  <c r="C76" i="1"/>
  <c r="H76" i="1"/>
  <c r="G126" i="1"/>
  <c r="G699" i="1"/>
  <c r="C398" i="1"/>
  <c r="H398" i="1"/>
  <c r="G774" i="1"/>
  <c r="C638" i="1"/>
  <c r="H638" i="1"/>
  <c r="G638" i="1"/>
  <c r="C42" i="1"/>
  <c r="H42" i="1"/>
  <c r="G81" i="1"/>
  <c r="G958" i="1"/>
  <c r="G707" i="1"/>
  <c r="C874" i="1"/>
  <c r="H874" i="1"/>
  <c r="G110" i="1"/>
  <c r="G134" i="1"/>
  <c r="G449" i="1"/>
  <c r="G434" i="1"/>
  <c r="C80" i="1"/>
  <c r="H80" i="1"/>
  <c r="C761" i="1"/>
  <c r="C146" i="1"/>
  <c r="H146" i="1"/>
  <c r="C129" i="1"/>
  <c r="H129" i="1"/>
  <c r="G125" i="1"/>
  <c r="G927" i="1"/>
  <c r="G169" i="1"/>
  <c r="G21" i="1"/>
  <c r="C856" i="1"/>
  <c r="G856" i="1"/>
  <c r="C848" i="1"/>
  <c r="H848" i="1"/>
  <c r="G848" i="1"/>
  <c r="C840" i="1"/>
  <c r="G670" i="1"/>
  <c r="G656" i="1"/>
  <c r="C637" i="1"/>
  <c r="H637" i="1"/>
  <c r="C590" i="1"/>
  <c r="H590" i="1"/>
  <c r="G590" i="1"/>
  <c r="G563" i="1"/>
  <c r="C563" i="1"/>
  <c r="H563" i="1"/>
  <c r="C451" i="1"/>
  <c r="H451" i="1"/>
  <c r="G451" i="1"/>
  <c r="G372" i="1"/>
  <c r="C372" i="1"/>
  <c r="G357" i="1"/>
  <c r="C357" i="1"/>
  <c r="H357" i="1"/>
  <c r="H353" i="1"/>
  <c r="G353" i="1"/>
  <c r="G708" i="1"/>
  <c r="C708" i="1"/>
  <c r="H708" i="1"/>
  <c r="G693" i="1"/>
  <c r="C693" i="1"/>
  <c r="H693" i="1"/>
  <c r="C464" i="1"/>
  <c r="H464" i="1"/>
  <c r="G464" i="1"/>
  <c r="C166" i="1"/>
  <c r="H166" i="1"/>
  <c r="C762" i="1"/>
  <c r="C543" i="1"/>
  <c r="H543" i="1"/>
  <c r="C603" i="1"/>
  <c r="H603" i="1"/>
  <c r="C511" i="1"/>
  <c r="G531" i="1"/>
  <c r="G731" i="1"/>
  <c r="G599" i="1"/>
  <c r="C857" i="1"/>
  <c r="H857" i="1"/>
  <c r="C515" i="1"/>
  <c r="H515" i="1"/>
  <c r="C475" i="1"/>
  <c r="H475" i="1"/>
  <c r="C283" i="1"/>
  <c r="G667" i="1"/>
  <c r="C158" i="1"/>
  <c r="H158" i="1"/>
  <c r="G243" i="1"/>
  <c r="C944" i="1"/>
  <c r="H944" i="1"/>
  <c r="G889" i="1"/>
  <c r="C889" i="1"/>
  <c r="G811" i="1"/>
  <c r="H811" i="1"/>
  <c r="G692" i="1"/>
  <c r="C692" i="1"/>
  <c r="H692" i="1"/>
  <c r="C610" i="1"/>
  <c r="H610" i="1"/>
  <c r="C606" i="1"/>
  <c r="H606" i="1"/>
  <c r="G606" i="1"/>
  <c r="C448" i="1"/>
  <c r="C417" i="1"/>
  <c r="G380" i="1"/>
  <c r="C339" i="1"/>
  <c r="H339" i="1"/>
  <c r="C327" i="1"/>
  <c r="H327" i="1"/>
  <c r="G309" i="1"/>
  <c r="G262" i="1"/>
  <c r="C262" i="1"/>
  <c r="C254" i="1"/>
  <c r="H254" i="1"/>
  <c r="G254" i="1"/>
  <c r="G234" i="1"/>
  <c r="C234" i="1"/>
  <c r="H234" i="1"/>
  <c r="G189" i="1"/>
  <c r="C189" i="1"/>
  <c r="H189" i="1"/>
  <c r="C989" i="1"/>
  <c r="H989" i="1"/>
  <c r="C523" i="1"/>
  <c r="H523" i="1"/>
  <c r="G493" i="1"/>
  <c r="C535" i="1"/>
  <c r="H535" i="1"/>
  <c r="C876" i="1"/>
  <c r="G876" i="1"/>
  <c r="G872" i="1"/>
  <c r="C872" i="1"/>
  <c r="G814" i="1"/>
  <c r="H814" i="1"/>
  <c r="G810" i="1"/>
  <c r="C810" i="1"/>
  <c r="C802" i="1"/>
  <c r="G802" i="1"/>
  <c r="C338" i="1"/>
  <c r="H338" i="1"/>
  <c r="G338" i="1"/>
  <c r="C257" i="1"/>
  <c r="H257" i="1"/>
  <c r="G128" i="1"/>
  <c r="C128" i="1"/>
  <c r="H128" i="1"/>
  <c r="H41" i="1"/>
  <c r="G41" i="1"/>
  <c r="C912" i="1"/>
  <c r="G992" i="1"/>
  <c r="G497" i="1"/>
  <c r="C719" i="1"/>
  <c r="G443" i="1"/>
  <c r="G583" i="1"/>
  <c r="G391" i="1"/>
  <c r="G410" i="1"/>
  <c r="C302" i="1"/>
  <c r="H302" i="1"/>
  <c r="G436" i="1"/>
  <c r="C791" i="1"/>
  <c r="H791" i="1"/>
  <c r="G803" i="1"/>
  <c r="G170" i="1"/>
  <c r="G773" i="1"/>
  <c r="G580" i="1"/>
  <c r="G892" i="1"/>
  <c r="G697" i="1"/>
  <c r="C835" i="1"/>
  <c r="G885" i="1"/>
  <c r="G512" i="1"/>
  <c r="C512" i="1"/>
  <c r="G508" i="1"/>
  <c r="G476" i="1"/>
  <c r="G288" i="1"/>
  <c r="C288" i="1"/>
  <c r="H288" i="1"/>
  <c r="C143" i="1"/>
  <c r="H143" i="1"/>
  <c r="G143" i="1"/>
  <c r="C87" i="1"/>
  <c r="H87" i="1"/>
  <c r="G771" i="1"/>
  <c r="G764" i="1"/>
  <c r="C730" i="1"/>
  <c r="H730" i="1"/>
  <c r="G730" i="1"/>
  <c r="G689" i="1"/>
  <c r="C689" i="1"/>
  <c r="G377" i="1"/>
  <c r="H377" i="1"/>
  <c r="G363" i="1"/>
  <c r="C363" i="1"/>
  <c r="H363" i="1"/>
  <c r="C96" i="1"/>
  <c r="H96" i="1"/>
  <c r="C801" i="1"/>
  <c r="H801" i="1"/>
  <c r="G92" i="1"/>
  <c r="C767" i="1"/>
  <c r="H767" i="1"/>
  <c r="G685" i="1"/>
  <c r="C642" i="1"/>
  <c r="G407" i="1"/>
  <c r="C247" i="1"/>
  <c r="H247" i="1"/>
  <c r="C723" i="1"/>
  <c r="H723" i="1"/>
  <c r="G630" i="1"/>
  <c r="G572" i="1"/>
  <c r="C572" i="1"/>
  <c r="H572" i="1"/>
  <c r="C554" i="1"/>
  <c r="H554" i="1"/>
  <c r="G554" i="1"/>
  <c r="G111" i="1"/>
  <c r="C111" i="1"/>
  <c r="H111" i="1"/>
  <c r="N5" i="1"/>
  <c r="N3" i="1"/>
  <c r="O4" i="1"/>
  <c r="G930" i="1"/>
  <c r="C975" i="1"/>
  <c r="H975" i="1"/>
  <c r="G177" i="1"/>
  <c r="G983" i="1"/>
  <c r="C429" i="1"/>
  <c r="H429" i="1"/>
  <c r="G716" i="1"/>
  <c r="C682" i="1"/>
  <c r="C671" i="1"/>
  <c r="H671" i="1"/>
  <c r="C425" i="1"/>
  <c r="H425" i="1"/>
  <c r="G941" i="1"/>
  <c r="G906" i="1"/>
  <c r="G386" i="1"/>
  <c r="G392" i="1"/>
  <c r="G227" i="1"/>
  <c r="G411" i="1"/>
  <c r="C879" i="1"/>
  <c r="H879" i="1"/>
  <c r="G968" i="1"/>
  <c r="G893" i="1"/>
  <c r="C893" i="1"/>
  <c r="H893" i="1"/>
  <c r="C349" i="1"/>
  <c r="H349" i="1"/>
  <c r="G349" i="1"/>
  <c r="G345" i="1"/>
  <c r="C345" i="1"/>
  <c r="H345" i="1"/>
  <c r="C333" i="1"/>
  <c r="G333" i="1"/>
  <c r="G312" i="1"/>
  <c r="C312" i="1"/>
  <c r="H312" i="1"/>
  <c r="G308" i="1"/>
  <c r="C308" i="1"/>
  <c r="H308" i="1"/>
  <c r="C118" i="1"/>
  <c r="H118" i="1"/>
  <c r="G40" i="1"/>
  <c r="C40" i="1"/>
  <c r="H40" i="1"/>
  <c r="C20" i="1"/>
  <c r="H20" i="1"/>
  <c r="G20" i="1"/>
  <c r="C66" i="1"/>
  <c r="H66" i="1"/>
  <c r="G66" i="1"/>
  <c r="C993" i="1"/>
  <c r="H993" i="1"/>
  <c r="G979" i="1"/>
  <c r="G891" i="1"/>
  <c r="C891" i="1"/>
  <c r="H891" i="1"/>
  <c r="C650" i="1"/>
  <c r="H650" i="1"/>
  <c r="G650" i="1"/>
  <c r="G421" i="1"/>
  <c r="C421" i="1"/>
  <c r="H421" i="1"/>
  <c r="G373" i="1"/>
  <c r="C373" i="1"/>
  <c r="H373" i="1"/>
  <c r="C568" i="1"/>
  <c r="H568" i="1"/>
  <c r="G568" i="1"/>
  <c r="C560" i="1"/>
  <c r="H560" i="1"/>
  <c r="G560" i="1"/>
  <c r="C813" i="1"/>
  <c r="H813" i="1"/>
  <c r="C987" i="1"/>
  <c r="H987" i="1"/>
  <c r="G663" i="1"/>
  <c r="C836" i="1"/>
  <c r="G963" i="1"/>
  <c r="G355" i="1"/>
  <c r="G910" i="1"/>
  <c r="G922" i="1"/>
  <c r="G88" i="1"/>
  <c r="G653" i="1"/>
  <c r="G741" i="1"/>
  <c r="C634" i="1"/>
  <c r="H634" i="1"/>
  <c r="G778" i="1"/>
  <c r="G726" i="1"/>
  <c r="C18" i="1"/>
  <c r="H18" i="1"/>
  <c r="G18" i="1"/>
  <c r="C950" i="1"/>
  <c r="C920" i="1"/>
  <c r="H920" i="1"/>
  <c r="C896" i="1"/>
  <c r="H896" i="1"/>
  <c r="G896" i="1"/>
  <c r="C806" i="1"/>
  <c r="H806" i="1"/>
  <c r="G806" i="1"/>
  <c r="G757" i="1"/>
  <c r="H742" i="1"/>
  <c r="G742" i="1"/>
  <c r="C502" i="1"/>
  <c r="H502" i="1"/>
  <c r="G502" i="1"/>
  <c r="G477" i="1"/>
  <c r="C477" i="1"/>
  <c r="H477" i="1"/>
  <c r="C152" i="1"/>
  <c r="G152" i="1"/>
  <c r="C85" i="1"/>
  <c r="H85" i="1"/>
  <c r="G85" i="1"/>
  <c r="G65" i="1"/>
  <c r="C65" i="1"/>
  <c r="H65" i="1"/>
  <c r="C705" i="1"/>
  <c r="H705" i="1"/>
  <c r="G705" i="1"/>
  <c r="C701" i="1"/>
  <c r="H701" i="1"/>
  <c r="G701" i="1"/>
  <c r="C551" i="1"/>
  <c r="G472" i="1"/>
  <c r="C472" i="1"/>
  <c r="G458" i="1"/>
  <c r="C458" i="1"/>
  <c r="H458" i="1"/>
  <c r="C328" i="1"/>
  <c r="H328" i="1"/>
  <c r="G328" i="1"/>
  <c r="G325" i="1"/>
  <c r="C325" i="1"/>
  <c r="H325" i="1"/>
  <c r="C299" i="1"/>
  <c r="G299" i="1"/>
  <c r="C67" i="1"/>
  <c r="H67" i="1"/>
  <c r="G991" i="1"/>
  <c r="C991" i="1"/>
  <c r="H991" i="1"/>
  <c r="G816" i="1"/>
  <c r="C816" i="1"/>
  <c r="H816" i="1"/>
  <c r="G456" i="1"/>
  <c r="C456" i="1"/>
  <c r="H456" i="1"/>
  <c r="G231" i="1"/>
  <c r="C231" i="1"/>
  <c r="H231" i="1"/>
  <c r="C203" i="1"/>
  <c r="G203" i="1"/>
  <c r="C30" i="1"/>
  <c r="H30" i="1"/>
  <c r="C686" i="1"/>
  <c r="H686" i="1"/>
  <c r="G686" i="1"/>
  <c r="G526" i="1"/>
  <c r="C526" i="1"/>
  <c r="H526" i="1"/>
  <c r="C478" i="1"/>
  <c r="H478" i="1"/>
  <c r="G478" i="1"/>
  <c r="C460" i="1"/>
  <c r="H460" i="1"/>
  <c r="G460" i="1"/>
  <c r="G397" i="1"/>
  <c r="C397" i="1"/>
  <c r="H397" i="1"/>
  <c r="G305" i="1"/>
  <c r="C46" i="1"/>
  <c r="H46" i="1"/>
  <c r="G648" i="1"/>
  <c r="G765" i="1"/>
  <c r="C765" i="1"/>
  <c r="H765" i="1"/>
  <c r="C754" i="1"/>
  <c r="H754" i="1"/>
  <c r="G754" i="1"/>
  <c r="C565" i="1"/>
  <c r="H565" i="1"/>
  <c r="G565" i="1"/>
  <c r="G545" i="1"/>
  <c r="C545" i="1"/>
  <c r="C275" i="1"/>
  <c r="H275" i="1"/>
  <c r="G275" i="1"/>
  <c r="C267" i="1"/>
  <c r="H267" i="1"/>
  <c r="C251" i="1"/>
  <c r="G251" i="1"/>
  <c r="C208" i="1"/>
  <c r="H208" i="1"/>
  <c r="G208" i="1"/>
  <c r="C181" i="1"/>
  <c r="H181" i="1"/>
  <c r="G115" i="1"/>
  <c r="C115" i="1"/>
  <c r="H115" i="1"/>
  <c r="G104" i="1"/>
  <c r="C104" i="1"/>
  <c r="H104" i="1"/>
  <c r="G119" i="1"/>
  <c r="G871" i="1"/>
  <c r="G668" i="1"/>
  <c r="G959" i="1"/>
  <c r="C700" i="1"/>
  <c r="G573" i="1"/>
  <c r="G291" i="1"/>
  <c r="C320" i="1"/>
  <c r="H320" i="1"/>
  <c r="C93" i="1"/>
  <c r="H93" i="1"/>
  <c r="C269" i="1"/>
  <c r="H269" i="1"/>
  <c r="G273" i="1"/>
  <c r="C821" i="1"/>
  <c r="H821" i="1"/>
  <c r="C886" i="1"/>
  <c r="H886" i="1"/>
  <c r="G733" i="1"/>
  <c r="G825" i="1"/>
  <c r="G985" i="1"/>
  <c r="C724" i="1"/>
  <c r="G393" i="1"/>
  <c r="H727" i="1"/>
  <c r="C862" i="1"/>
  <c r="H862" i="1"/>
  <c r="G466" i="1"/>
  <c r="G875" i="1"/>
  <c r="G301" i="1"/>
  <c r="G481" i="1"/>
  <c r="G522" i="1"/>
  <c r="G577" i="1"/>
  <c r="G16" i="1"/>
  <c r="C445" i="1"/>
  <c r="H445" i="1"/>
  <c r="C78" i="1"/>
  <c r="H78" i="1"/>
  <c r="C681" i="1"/>
  <c r="G681" i="1"/>
  <c r="C483" i="1"/>
  <c r="H483" i="1"/>
  <c r="G483" i="1"/>
  <c r="G428" i="1"/>
  <c r="C428" i="1"/>
  <c r="C14" i="1"/>
  <c r="H14" i="1"/>
  <c r="G14" i="1"/>
  <c r="G654" i="1"/>
  <c r="C654" i="1"/>
  <c r="H654" i="1"/>
  <c r="C514" i="1"/>
  <c r="G514" i="1"/>
  <c r="C317" i="1"/>
  <c r="H317" i="1"/>
  <c r="G317" i="1"/>
  <c r="C492" i="1"/>
  <c r="H492" i="1"/>
  <c r="C499" i="1"/>
  <c r="G534" i="1"/>
  <c r="C935" i="1"/>
  <c r="H935" i="1"/>
  <c r="G935" i="1"/>
  <c r="G877" i="1"/>
  <c r="C873" i="1"/>
  <c r="H873" i="1"/>
  <c r="C858" i="1"/>
  <c r="G829" i="1"/>
  <c r="C768" i="1"/>
  <c r="H768" i="1"/>
  <c r="G768" i="1"/>
  <c r="G735" i="1"/>
  <c r="C735" i="1"/>
  <c r="H735" i="1"/>
  <c r="G897" i="1"/>
  <c r="C894" i="1"/>
  <c r="C888" i="1"/>
  <c r="H888" i="1"/>
  <c r="G750" i="1"/>
  <c r="G374" i="1"/>
  <c r="C683" i="1"/>
  <c r="G507" i="1"/>
  <c r="G621" i="1"/>
  <c r="C955" i="1"/>
  <c r="G955" i="1"/>
  <c r="H882" i="1"/>
  <c r="G882" i="1"/>
  <c r="C827" i="1"/>
  <c r="H827" i="1"/>
  <c r="G827" i="1"/>
  <c r="C819" i="1"/>
  <c r="H819" i="1"/>
  <c r="G819" i="1"/>
  <c r="C752" i="1"/>
  <c r="H752" i="1"/>
  <c r="G752" i="1"/>
  <c r="G611" i="1"/>
  <c r="C611" i="1"/>
  <c r="H611" i="1"/>
  <c r="G575" i="1"/>
  <c r="C575" i="1"/>
  <c r="G567" i="1"/>
  <c r="C539" i="1"/>
  <c r="H539" i="1"/>
  <c r="C471" i="1"/>
  <c r="G471" i="1"/>
  <c r="C277" i="1"/>
  <c r="H277" i="1"/>
  <c r="G253" i="1"/>
  <c r="G249" i="1"/>
  <c r="C249" i="1"/>
  <c r="H249" i="1"/>
  <c r="G242" i="1"/>
  <c r="C242" i="1"/>
  <c r="H242" i="1"/>
  <c r="G213" i="1"/>
  <c r="C213" i="1"/>
  <c r="H213" i="1"/>
  <c r="C183" i="1"/>
  <c r="H183" i="1"/>
  <c r="G141" i="1"/>
  <c r="C141" i="1"/>
  <c r="H141" i="1"/>
  <c r="G98" i="1"/>
  <c r="C98" i="1"/>
  <c r="H98" i="1"/>
  <c r="C95" i="1"/>
  <c r="H95" i="1"/>
  <c r="G95" i="1"/>
  <c r="C48" i="1"/>
  <c r="H48" i="1"/>
  <c r="G48" i="1"/>
  <c r="G276" i="1"/>
  <c r="C276" i="1"/>
  <c r="H276" i="1"/>
  <c r="L199" i="1"/>
  <c r="L196" i="1"/>
  <c r="L103" i="1"/>
  <c r="L84" i="1"/>
  <c r="L79" i="1"/>
  <c r="L115" i="1"/>
  <c r="L119" i="1"/>
  <c r="L113" i="1"/>
  <c r="L181" i="1"/>
  <c r="L34" i="1"/>
  <c r="L14" i="1"/>
  <c r="L28" i="1"/>
  <c r="L54" i="1"/>
  <c r="L182" i="1"/>
  <c r="L93" i="1"/>
  <c r="L150" i="1"/>
  <c r="L61" i="1"/>
  <c r="L197" i="1"/>
  <c r="L114" i="1"/>
  <c r="L162" i="1"/>
  <c r="L120" i="1"/>
  <c r="L41" i="1"/>
  <c r="L127" i="1"/>
  <c r="L147" i="1"/>
  <c r="L125" i="1"/>
  <c r="L87" i="1"/>
  <c r="L129" i="1"/>
  <c r="L38" i="1"/>
  <c r="L58" i="1"/>
  <c r="C990" i="1"/>
  <c r="G990" i="1"/>
  <c r="G833" i="1"/>
  <c r="C833" i="1"/>
  <c r="H833" i="1"/>
  <c r="H212" i="1"/>
  <c r="G212" i="1"/>
  <c r="C199" i="1"/>
  <c r="G199" i="1"/>
  <c r="G94" i="1"/>
  <c r="C94" i="1"/>
  <c r="C49" i="1"/>
  <c r="H49" i="1"/>
  <c r="G82" i="1"/>
  <c r="G1001" i="1"/>
  <c r="C10" i="1"/>
  <c r="G739" i="1"/>
  <c r="C739" i="1"/>
  <c r="G609" i="1"/>
  <c r="C609" i="1"/>
  <c r="H609" i="1"/>
  <c r="G500" i="1"/>
  <c r="C500" i="1"/>
  <c r="C435" i="1"/>
  <c r="H435" i="1"/>
  <c r="G435" i="1"/>
  <c r="C402" i="1"/>
  <c r="H402" i="1"/>
  <c r="C409" i="1"/>
  <c r="C571" i="1"/>
  <c r="H571" i="1"/>
  <c r="C342" i="1"/>
  <c r="H342" i="1"/>
  <c r="C915" i="1"/>
  <c r="H915" i="1"/>
  <c r="G504" i="1"/>
  <c r="G961" i="1"/>
  <c r="C961" i="1"/>
  <c r="C957" i="1"/>
  <c r="G957" i="1"/>
  <c r="G809" i="1"/>
  <c r="C809" i="1"/>
  <c r="C753" i="1"/>
  <c r="H753" i="1"/>
  <c r="G753" i="1"/>
  <c r="C749" i="1"/>
  <c r="G749" i="1"/>
  <c r="G202" i="1"/>
  <c r="C202" i="1"/>
  <c r="H202" i="1"/>
  <c r="G184" i="1"/>
  <c r="C184" i="1"/>
  <c r="H184" i="1"/>
  <c r="H157" i="1"/>
  <c r="C90" i="1"/>
  <c r="H90" i="1"/>
  <c r="G90" i="1"/>
  <c r="C64" i="1"/>
  <c r="C22" i="1"/>
  <c r="H22" i="1"/>
  <c r="C660" i="1"/>
  <c r="H660" i="1"/>
  <c r="G660" i="1"/>
  <c r="C579" i="1"/>
  <c r="H579" i="1"/>
  <c r="G579" i="1"/>
  <c r="C62" i="1"/>
  <c r="H62" i="1"/>
  <c r="C869" i="1"/>
  <c r="H869" i="1"/>
  <c r="C804" i="1"/>
  <c r="H804" i="1"/>
  <c r="G114" i="1"/>
  <c r="C864" i="1"/>
  <c r="H864" i="1"/>
  <c r="G864" i="1"/>
  <c r="C823" i="1"/>
  <c r="H823" i="1"/>
  <c r="G795" i="1"/>
  <c r="C795" i="1"/>
  <c r="H795" i="1"/>
  <c r="C792" i="1"/>
  <c r="H792" i="1"/>
  <c r="C789" i="1"/>
  <c r="G789" i="1"/>
  <c r="G782" i="1"/>
  <c r="C782" i="1"/>
  <c r="G759" i="1"/>
  <c r="C759" i="1"/>
  <c r="H759" i="1"/>
  <c r="C444" i="1"/>
  <c r="H444" i="1"/>
  <c r="G444" i="1"/>
  <c r="G222" i="1"/>
  <c r="G664" i="1"/>
  <c r="C664" i="1"/>
  <c r="H664" i="1"/>
  <c r="G256" i="1"/>
  <c r="C256" i="1"/>
  <c r="H256" i="1"/>
  <c r="C232" i="1"/>
  <c r="H232" i="1"/>
  <c r="G232" i="1"/>
  <c r="G4" i="1"/>
  <c r="F6" i="2"/>
  <c r="G978" i="1"/>
  <c r="C918" i="1"/>
  <c r="H918" i="1"/>
  <c r="G964" i="1"/>
  <c r="C513" i="1"/>
  <c r="H513" i="1"/>
  <c r="G38" i="1"/>
  <c r="G868" i="1"/>
  <c r="C219" i="1"/>
  <c r="H219" i="1"/>
  <c r="C187" i="1"/>
  <c r="H187" i="1"/>
  <c r="C971" i="1"/>
  <c r="H971" i="1"/>
  <c r="C996" i="1"/>
  <c r="H996" i="1"/>
  <c r="C832" i="1"/>
  <c r="G440" i="1"/>
  <c r="G100" i="1"/>
  <c r="G981" i="1"/>
  <c r="G788" i="1"/>
  <c r="C229" i="1"/>
  <c r="C847" i="1"/>
  <c r="H847" i="1"/>
  <c r="G847" i="1"/>
  <c r="C259" i="1"/>
  <c r="H259" i="1"/>
  <c r="G259" i="1"/>
  <c r="H167" i="1"/>
  <c r="G467" i="1"/>
  <c r="C467" i="1"/>
  <c r="C463" i="1"/>
  <c r="H463" i="1"/>
  <c r="G463" i="1"/>
  <c r="G450" i="1"/>
  <c r="C450" i="1"/>
  <c r="H450" i="1"/>
  <c r="C352" i="1"/>
  <c r="G352" i="1"/>
  <c r="G19" i="1"/>
  <c r="H871" i="1"/>
  <c r="H347" i="1"/>
  <c r="H820" i="1"/>
  <c r="C457" i="1"/>
  <c r="G457" i="1"/>
  <c r="C25" i="1"/>
  <c r="G9" i="1"/>
  <c r="C9" i="1"/>
  <c r="H9" i="1"/>
  <c r="H695" i="1"/>
  <c r="C465" i="1"/>
  <c r="H465" i="1"/>
  <c r="H690" i="1"/>
  <c r="H103" i="1"/>
  <c r="H124" i="1"/>
  <c r="H934" i="1"/>
  <c r="H82" i="1"/>
  <c r="C953" i="1"/>
  <c r="H953" i="1"/>
  <c r="G953" i="1"/>
  <c r="G928" i="1"/>
  <c r="G923" i="1"/>
  <c r="G914" i="1"/>
  <c r="C914" i="1"/>
  <c r="H914" i="1"/>
  <c r="G758" i="1"/>
  <c r="H738" i="1"/>
  <c r="C666" i="1"/>
  <c r="C474" i="1"/>
  <c r="G474" i="1"/>
  <c r="G420" i="1"/>
  <c r="G378" i="1"/>
  <c r="C378" i="1"/>
  <c r="H369" i="1"/>
  <c r="H333" i="1"/>
  <c r="C71" i="1"/>
  <c r="G71" i="1"/>
  <c r="G43" i="1"/>
  <c r="C43" i="1"/>
  <c r="C29" i="1"/>
  <c r="H707" i="1"/>
  <c r="H803" i="1"/>
  <c r="H592" i="1"/>
  <c r="H5" i="1"/>
  <c r="G956" i="1"/>
  <c r="C933" i="1"/>
  <c r="G933" i="1"/>
  <c r="G917" i="1"/>
  <c r="C826" i="1"/>
  <c r="G826" i="1"/>
  <c r="H788" i="1"/>
  <c r="G755" i="1"/>
  <c r="H746" i="1"/>
  <c r="C734" i="1"/>
  <c r="G734" i="1"/>
  <c r="G524" i="1"/>
  <c r="C524" i="1"/>
  <c r="H497" i="1"/>
  <c r="H479" i="1"/>
  <c r="C469" i="1"/>
  <c r="H417" i="1"/>
  <c r="G359" i="1"/>
  <c r="C359" i="1"/>
  <c r="H359" i="1"/>
  <c r="G160" i="1"/>
  <c r="C79" i="1"/>
  <c r="G79" i="1"/>
  <c r="H75" i="1"/>
  <c r="C53" i="1"/>
  <c r="G53" i="1"/>
  <c r="G33" i="1"/>
  <c r="C33" i="1"/>
  <c r="H33" i="1"/>
  <c r="G12" i="1"/>
  <c r="C12" i="1"/>
  <c r="H809" i="1"/>
  <c r="H775" i="1"/>
  <c r="H682" i="1"/>
  <c r="H410" i="1"/>
  <c r="H729" i="1"/>
  <c r="H329" i="1"/>
  <c r="H988" i="1"/>
  <c r="H322" i="1"/>
  <c r="H332" i="1"/>
  <c r="H498" i="1"/>
  <c r="H260" i="1"/>
  <c r="H261" i="1"/>
  <c r="H602" i="1"/>
  <c r="H13" i="1"/>
  <c r="H447" i="1"/>
  <c r="H228" i="1"/>
  <c r="H761" i="1"/>
  <c r="H786" i="1"/>
  <c r="H599" i="1"/>
  <c r="H355" i="1"/>
  <c r="C853" i="1"/>
  <c r="G853" i="1"/>
  <c r="G760" i="1"/>
  <c r="C703" i="1"/>
  <c r="G703" i="1"/>
  <c r="H145" i="1"/>
  <c r="H131" i="1"/>
  <c r="G532" i="1"/>
  <c r="C532" i="1"/>
  <c r="C442" i="1"/>
  <c r="G442" i="1"/>
  <c r="H677" i="1"/>
  <c r="C553" i="1"/>
  <c r="H553" i="1"/>
  <c r="G553" i="1"/>
  <c r="C542" i="1"/>
  <c r="G828" i="1"/>
  <c r="C772" i="1"/>
  <c r="H772" i="1"/>
  <c r="G851" i="1"/>
  <c r="G732" i="1"/>
  <c r="C732" i="1"/>
  <c r="C817" i="1"/>
  <c r="H817" i="1"/>
  <c r="G817" i="1"/>
  <c r="C643" i="1"/>
  <c r="G643" i="1"/>
  <c r="G578" i="1"/>
  <c r="C578" i="1"/>
  <c r="G510" i="1"/>
  <c r="C510" i="1"/>
  <c r="G264" i="1"/>
  <c r="C264" i="1"/>
  <c r="H264" i="1"/>
  <c r="C632" i="1"/>
  <c r="G632" i="1"/>
  <c r="C343" i="1"/>
  <c r="H343" i="1"/>
  <c r="G343" i="1"/>
  <c r="C162" i="1"/>
  <c r="N6" i="1"/>
  <c r="O5" i="1"/>
  <c r="H532" i="1"/>
  <c r="H474" i="1"/>
  <c r="H632" i="1"/>
  <c r="H853" i="1"/>
  <c r="H53" i="1"/>
  <c r="H79" i="1"/>
  <c r="H29" i="1"/>
  <c r="H420" i="1"/>
  <c r="H352" i="1"/>
  <c r="H734" i="1"/>
  <c r="H826" i="1"/>
  <c r="H956" i="1"/>
  <c r="H378" i="1"/>
  <c r="H758" i="1"/>
  <c r="H732" i="1"/>
  <c r="H12" i="1"/>
  <c r="H25" i="1"/>
  <c r="H643" i="1"/>
  <c r="H851" i="1"/>
  <c r="H578" i="1"/>
  <c r="H442" i="1"/>
  <c r="H855" i="1"/>
  <c r="H760" i="1"/>
  <c r="H160" i="1"/>
  <c r="H755" i="1"/>
  <c r="H71" i="1"/>
  <c r="H928" i="1"/>
  <c r="H467" i="1"/>
  <c r="N7" i="1"/>
  <c r="O6" i="1"/>
  <c r="O7" i="1"/>
  <c r="N8" i="1"/>
  <c r="O8" i="1"/>
  <c r="N9" i="1"/>
  <c r="O9" i="1"/>
  <c r="N10" i="1"/>
  <c r="N11" i="1"/>
  <c r="O10" i="1"/>
  <c r="N12" i="1"/>
  <c r="O11" i="1"/>
  <c r="O12" i="1"/>
  <c r="N13" i="1"/>
  <c r="O13" i="1"/>
  <c r="N14" i="1"/>
  <c r="N15" i="1"/>
  <c r="O14" i="1"/>
  <c r="O15" i="1"/>
  <c r="N16" i="1"/>
  <c r="N17" i="1"/>
  <c r="O16" i="1"/>
  <c r="O17" i="1"/>
  <c r="N18" i="1"/>
  <c r="N19" i="1"/>
  <c r="O18" i="1"/>
  <c r="N20" i="1"/>
  <c r="O19" i="1"/>
  <c r="N21" i="1"/>
  <c r="O20" i="1"/>
  <c r="O21" i="1"/>
  <c r="N22" i="1"/>
  <c r="O22" i="1"/>
  <c r="N23" i="1"/>
  <c r="O23" i="1"/>
  <c r="N24" i="1"/>
  <c r="O24" i="1"/>
  <c r="N25" i="1"/>
  <c r="O25" i="1"/>
  <c r="N26" i="1"/>
  <c r="N27" i="1"/>
  <c r="O26" i="1"/>
  <c r="O27" i="1"/>
  <c r="N28" i="1"/>
  <c r="O28" i="1"/>
  <c r="N29" i="1"/>
  <c r="N30" i="1"/>
  <c r="O29" i="1"/>
  <c r="O30" i="1"/>
  <c r="N31" i="1"/>
  <c r="N32" i="1"/>
  <c r="O31" i="1"/>
  <c r="N33" i="1"/>
  <c r="O32" i="1"/>
  <c r="O33" i="1"/>
  <c r="N34" i="1"/>
  <c r="O34" i="1"/>
  <c r="N35" i="1"/>
  <c r="N36" i="1"/>
  <c r="O35" i="1"/>
  <c r="O36" i="1"/>
  <c r="N37" i="1"/>
  <c r="N38" i="1"/>
  <c r="O37" i="1"/>
  <c r="O38" i="1"/>
  <c r="N39" i="1"/>
  <c r="O39" i="1"/>
  <c r="N40" i="1"/>
  <c r="N41" i="1"/>
  <c r="O40" i="1"/>
  <c r="O41" i="1"/>
  <c r="N42" i="1"/>
  <c r="N43" i="1"/>
  <c r="O42" i="1"/>
  <c r="O43" i="1"/>
  <c r="N44" i="1"/>
  <c r="N45" i="1"/>
  <c r="O44" i="1"/>
  <c r="N46" i="1"/>
  <c r="O45" i="1"/>
  <c r="N47" i="1"/>
  <c r="O46" i="1"/>
  <c r="O47" i="1"/>
  <c r="N48" i="1"/>
  <c r="N49" i="1"/>
  <c r="O48" i="1"/>
  <c r="O49" i="1"/>
  <c r="N50" i="1"/>
  <c r="O50" i="1"/>
  <c r="N51" i="1"/>
  <c r="O51" i="1"/>
  <c r="N52" i="1"/>
  <c r="N53" i="1"/>
  <c r="O52" i="1"/>
  <c r="O53" i="1"/>
  <c r="N54" i="1"/>
  <c r="O54" i="1"/>
  <c r="N55" i="1"/>
  <c r="O55" i="1"/>
  <c r="N56" i="1"/>
  <c r="N57" i="1"/>
  <c r="O56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N65" i="1"/>
  <c r="O64" i="1"/>
  <c r="N66" i="1"/>
  <c r="O65" i="1"/>
  <c r="N67" i="1"/>
  <c r="O66" i="1"/>
  <c r="N68" i="1"/>
  <c r="O67" i="1"/>
  <c r="N69" i="1"/>
  <c r="O68" i="1"/>
  <c r="N70" i="1"/>
  <c r="O69" i="1"/>
  <c r="N71" i="1"/>
  <c r="O70" i="1"/>
  <c r="O71" i="1"/>
  <c r="N72" i="1"/>
  <c r="N73" i="1"/>
  <c r="O72" i="1"/>
  <c r="N74" i="1"/>
  <c r="O73" i="1"/>
  <c r="O74" i="1"/>
  <c r="N75" i="1"/>
  <c r="N76" i="1"/>
  <c r="O75" i="1"/>
  <c r="N77" i="1"/>
  <c r="O76" i="1"/>
  <c r="O77" i="1"/>
  <c r="N78" i="1"/>
  <c r="O78" i="1"/>
  <c r="N79" i="1"/>
  <c r="O79" i="1"/>
  <c r="N80" i="1"/>
  <c r="N81" i="1"/>
  <c r="O80" i="1"/>
  <c r="N82" i="1"/>
  <c r="O81" i="1"/>
  <c r="O82" i="1"/>
  <c r="N83" i="1"/>
  <c r="O83" i="1"/>
  <c r="N84" i="1"/>
  <c r="N85" i="1"/>
  <c r="O84" i="1"/>
  <c r="N86" i="1"/>
  <c r="O85" i="1"/>
  <c r="N87" i="1"/>
  <c r="O86" i="1"/>
  <c r="O87" i="1"/>
  <c r="N88" i="1"/>
  <c r="O88" i="1"/>
  <c r="N89" i="1"/>
  <c r="N90" i="1"/>
  <c r="O89" i="1"/>
  <c r="O90" i="1"/>
  <c r="N91" i="1"/>
  <c r="O91" i="1"/>
  <c r="N92" i="1"/>
  <c r="N93" i="1"/>
  <c r="O92" i="1"/>
  <c r="O93" i="1"/>
  <c r="N94" i="1"/>
  <c r="N95" i="1"/>
  <c r="O94" i="1"/>
  <c r="O95" i="1"/>
  <c r="N96" i="1"/>
  <c r="O96" i="1"/>
  <c r="N97" i="1"/>
  <c r="O97" i="1"/>
  <c r="N98" i="1"/>
  <c r="O98" i="1"/>
  <c r="N99" i="1"/>
  <c r="O99" i="1"/>
  <c r="N100" i="1"/>
  <c r="N101" i="1"/>
  <c r="O100" i="1"/>
  <c r="N102" i="1"/>
  <c r="O101" i="1"/>
  <c r="N103" i="1"/>
  <c r="O102" i="1"/>
  <c r="O103" i="1"/>
  <c r="N104" i="1"/>
  <c r="O104" i="1"/>
  <c r="H740" i="1"/>
  <c r="H670" i="1"/>
  <c r="H999" i="1"/>
  <c r="H476" i="1"/>
  <c r="H469" i="1"/>
  <c r="H457" i="1"/>
  <c r="H229" i="1"/>
  <c r="H990" i="1"/>
  <c r="H152" i="1"/>
  <c r="H642" i="1"/>
  <c r="H283" i="1"/>
  <c r="H201" i="1"/>
  <c r="H822" i="1"/>
  <c r="H651" i="1"/>
  <c r="H769" i="1"/>
  <c r="H295" i="1"/>
  <c r="C34" i="1"/>
  <c r="G34" i="1"/>
  <c r="G924" i="1"/>
  <c r="C924" i="1"/>
  <c r="C911" i="1"/>
  <c r="G911" i="1"/>
  <c r="C895" i="1"/>
  <c r="G895" i="1"/>
  <c r="G883" i="1"/>
  <c r="C883" i="1"/>
  <c r="G748" i="1"/>
  <c r="C748" i="1"/>
  <c r="G722" i="1"/>
  <c r="C722" i="1"/>
  <c r="G620" i="1"/>
  <c r="C620" i="1"/>
  <c r="G561" i="1"/>
  <c r="C561" i="1"/>
  <c r="C518" i="1"/>
  <c r="G518" i="1"/>
  <c r="H484" i="1"/>
  <c r="C473" i="1"/>
  <c r="G473" i="1"/>
  <c r="H438" i="1"/>
  <c r="H422" i="1"/>
  <c r="G360" i="1"/>
  <c r="C360" i="1"/>
  <c r="G335" i="1"/>
  <c r="C335" i="1"/>
  <c r="C278" i="1"/>
  <c r="G278" i="1"/>
  <c r="H274" i="1"/>
  <c r="G268" i="1"/>
  <c r="C268" i="1"/>
  <c r="H224" i="1"/>
  <c r="G216" i="1"/>
  <c r="C216" i="1"/>
  <c r="C214" i="1"/>
  <c r="G214" i="1"/>
  <c r="H142" i="1"/>
  <c r="C139" i="1"/>
  <c r="G139" i="1"/>
  <c r="C136" i="1"/>
  <c r="G136" i="1"/>
  <c r="C133" i="1"/>
  <c r="G133" i="1"/>
  <c r="C116" i="1"/>
  <c r="G116" i="1"/>
  <c r="G83" i="1"/>
  <c r="C83" i="1"/>
  <c r="C55" i="1"/>
  <c r="G55" i="1"/>
  <c r="H51" i="1"/>
  <c r="G36" i="1"/>
  <c r="C36" i="1"/>
  <c r="G32" i="1"/>
  <c r="C32" i="1"/>
  <c r="G8" i="1"/>
  <c r="C8" i="1"/>
  <c r="H19" i="1"/>
  <c r="H510" i="1"/>
  <c r="H894" i="1"/>
  <c r="H43" i="1"/>
  <c r="H666" i="1"/>
  <c r="H789" i="1"/>
  <c r="H907" i="1"/>
  <c r="H64" i="1"/>
  <c r="H739" i="1"/>
  <c r="H94" i="1"/>
  <c r="C239" i="1"/>
  <c r="H955" i="1"/>
  <c r="H858" i="1"/>
  <c r="H251" i="1"/>
  <c r="C781" i="1"/>
  <c r="H472" i="1"/>
  <c r="G890" i="1"/>
  <c r="H689" i="1"/>
  <c r="H835" i="1"/>
  <c r="C432" i="1"/>
  <c r="H889" i="1"/>
  <c r="H511" i="1"/>
  <c r="H762" i="1"/>
  <c r="H372" i="1"/>
  <c r="H840" i="1"/>
  <c r="H186" i="1"/>
  <c r="H718" i="1"/>
  <c r="H306" i="1"/>
  <c r="H366" i="1"/>
  <c r="H487" i="1"/>
  <c r="G838" i="1"/>
  <c r="H344" i="1"/>
  <c r="H210" i="1"/>
  <c r="H913" i="1"/>
  <c r="H501" i="1"/>
  <c r="H389" i="1"/>
  <c r="H45" i="1"/>
  <c r="H983" i="1"/>
  <c r="C965" i="1"/>
  <c r="G965" i="1"/>
  <c r="H923" i="1"/>
  <c r="G870" i="1"/>
  <c r="C870" i="1"/>
  <c r="G865" i="1"/>
  <c r="C865" i="1"/>
  <c r="H860" i="1"/>
  <c r="C841" i="1"/>
  <c r="G841" i="1"/>
  <c r="C837" i="1"/>
  <c r="G837" i="1"/>
  <c r="H834" i="1"/>
  <c r="H829" i="1"/>
  <c r="G812" i="1"/>
  <c r="C812" i="1"/>
  <c r="C704" i="1"/>
  <c r="G704" i="1"/>
  <c r="C679" i="1"/>
  <c r="G679" i="1"/>
  <c r="G607" i="1"/>
  <c r="C607" i="1"/>
  <c r="C598" i="1"/>
  <c r="G598" i="1"/>
  <c r="C591" i="1"/>
  <c r="G591" i="1"/>
  <c r="G587" i="1"/>
  <c r="C587" i="1"/>
  <c r="G584" i="1"/>
  <c r="C584" i="1"/>
  <c r="G527" i="1"/>
  <c r="C527" i="1"/>
  <c r="C520" i="1"/>
  <c r="G520" i="1"/>
  <c r="G517" i="1"/>
  <c r="C517" i="1"/>
  <c r="H505" i="1"/>
  <c r="C468" i="1"/>
  <c r="G468" i="1"/>
  <c r="G462" i="1"/>
  <c r="C462" i="1"/>
  <c r="H449" i="1"/>
  <c r="H443" i="1"/>
  <c r="C424" i="1"/>
  <c r="G424" i="1"/>
  <c r="G414" i="1"/>
  <c r="C414" i="1"/>
  <c r="G399" i="1"/>
  <c r="C399" i="1"/>
  <c r="G396" i="1"/>
  <c r="C396" i="1"/>
  <c r="G388" i="1"/>
  <c r="C388" i="1"/>
  <c r="G383" i="1"/>
  <c r="C383" i="1"/>
  <c r="H376" i="1"/>
  <c r="G370" i="1"/>
  <c r="C370" i="1"/>
  <c r="H190" i="1"/>
  <c r="H155" i="1"/>
  <c r="G86" i="1"/>
  <c r="C86" i="1"/>
  <c r="C73" i="1"/>
  <c r="G73" i="1"/>
  <c r="G17" i="1"/>
  <c r="C17" i="1"/>
  <c r="H162" i="1"/>
  <c r="H933" i="1"/>
  <c r="G446" i="1"/>
  <c r="H782" i="1"/>
  <c r="G907" i="1"/>
  <c r="H409" i="1"/>
  <c r="C585" i="1"/>
  <c r="H428" i="1"/>
  <c r="H203" i="1"/>
  <c r="H836" i="1"/>
  <c r="C564" i="1"/>
  <c r="H512" i="1"/>
  <c r="C23" i="1"/>
  <c r="H856" i="1"/>
  <c r="G194" i="1"/>
  <c r="C994" i="1"/>
  <c r="G190" i="1"/>
  <c r="H132" i="1"/>
  <c r="G528" i="1"/>
  <c r="H193" i="1"/>
  <c r="H921" i="1"/>
  <c r="G15" i="1"/>
  <c r="H172" i="1"/>
  <c r="C31" i="1"/>
  <c r="H246" i="1"/>
  <c r="G537" i="1"/>
  <c r="H552" i="1"/>
  <c r="H710" i="1"/>
  <c r="G171" i="1"/>
  <c r="G982" i="1"/>
  <c r="C982" i="1"/>
  <c r="C973" i="1"/>
  <c r="G973" i="1"/>
  <c r="G960" i="1"/>
  <c r="C960" i="1"/>
  <c r="H951" i="1"/>
  <c r="G945" i="1"/>
  <c r="C945" i="1"/>
  <c r="H942" i="1"/>
  <c r="H867" i="1"/>
  <c r="G854" i="1"/>
  <c r="C854" i="1"/>
  <c r="H850" i="1"/>
  <c r="H805" i="1"/>
  <c r="C712" i="1"/>
  <c r="G712" i="1"/>
  <c r="H699" i="1"/>
  <c r="G662" i="1"/>
  <c r="C662" i="1"/>
  <c r="H652" i="1"/>
  <c r="H629" i="1"/>
  <c r="C549" i="1"/>
  <c r="G549" i="1"/>
  <c r="G541" i="1"/>
  <c r="C541" i="1"/>
  <c r="C426" i="1"/>
  <c r="G426" i="1"/>
  <c r="G413" i="1"/>
  <c r="C413" i="1"/>
  <c r="G403" i="1"/>
  <c r="C403" i="1"/>
  <c r="G379" i="1"/>
  <c r="C379" i="1"/>
  <c r="G206" i="1"/>
  <c r="C206" i="1"/>
  <c r="H88" i="1"/>
  <c r="C751" i="1"/>
  <c r="H542" i="1"/>
  <c r="G855" i="1"/>
  <c r="H703" i="1"/>
  <c r="H524" i="1"/>
  <c r="C54" i="1"/>
  <c r="H961" i="1"/>
  <c r="C900" i="1"/>
  <c r="H514" i="1"/>
  <c r="H724" i="1"/>
  <c r="C916" i="1"/>
  <c r="C441" i="1"/>
  <c r="H299" i="1"/>
  <c r="H551" i="1"/>
  <c r="C720" i="1"/>
  <c r="H950" i="1"/>
  <c r="C678" i="1"/>
  <c r="H719" i="1"/>
  <c r="H912" i="1"/>
  <c r="H802" i="1"/>
  <c r="H876" i="1"/>
  <c r="H448" i="1"/>
  <c r="G150" i="1"/>
  <c r="H205" i="1"/>
  <c r="H452" i="1"/>
  <c r="H969" i="1"/>
  <c r="C153" i="1"/>
  <c r="H863" i="1"/>
  <c r="H437" i="1"/>
  <c r="H101" i="1"/>
  <c r="H614" i="1"/>
  <c r="C976" i="1"/>
  <c r="H645" i="1"/>
  <c r="G601" i="1"/>
  <c r="H659" i="1"/>
  <c r="H625" i="1"/>
  <c r="H800" i="1"/>
  <c r="H796" i="1"/>
  <c r="C6" i="1"/>
  <c r="G6" i="1"/>
  <c r="G50" i="1"/>
  <c r="C50" i="1"/>
  <c r="G1000" i="1"/>
  <c r="C1000" i="1"/>
  <c r="G995" i="1"/>
  <c r="C995" i="1"/>
  <c r="H919" i="1"/>
  <c r="C908" i="1"/>
  <c r="G908" i="1"/>
  <c r="G905" i="1"/>
  <c r="G903" i="1"/>
  <c r="C903" i="1"/>
  <c r="C884" i="1"/>
  <c r="G884" i="1"/>
  <c r="H877" i="1"/>
  <c r="G845" i="1"/>
  <c r="C845" i="1"/>
  <c r="H787" i="1"/>
  <c r="C785" i="1"/>
  <c r="G785" i="1"/>
  <c r="C777" i="1"/>
  <c r="G775" i="1"/>
  <c r="H773" i="1"/>
  <c r="H764" i="1"/>
  <c r="H728" i="1"/>
  <c r="H715" i="1"/>
  <c r="H656" i="1"/>
  <c r="G617" i="1"/>
  <c r="C617" i="1"/>
  <c r="C613" i="1"/>
  <c r="G613" i="1"/>
  <c r="C582" i="1"/>
  <c r="G582" i="1"/>
  <c r="G574" i="1"/>
  <c r="C574" i="1"/>
  <c r="C430" i="1"/>
  <c r="G430" i="1"/>
  <c r="G418" i="1"/>
  <c r="C418" i="1"/>
  <c r="G364" i="1"/>
  <c r="C364" i="1"/>
  <c r="C285" i="1"/>
  <c r="G285" i="1"/>
  <c r="H227" i="1"/>
  <c r="G224" i="1"/>
  <c r="C196" i="1"/>
  <c r="G196" i="1"/>
  <c r="H134" i="1"/>
  <c r="G99" i="1"/>
  <c r="C99" i="1"/>
  <c r="H10" i="1"/>
  <c r="H575" i="1"/>
  <c r="H683" i="1"/>
  <c r="H499" i="1"/>
  <c r="H174" i="1"/>
  <c r="H972" i="1"/>
  <c r="H279" i="1"/>
  <c r="H559" i="1"/>
  <c r="H459" i="1"/>
  <c r="H72" i="1"/>
  <c r="H7" i="1"/>
  <c r="C997" i="1"/>
  <c r="G997" i="1"/>
  <c r="G932" i="1"/>
  <c r="C932" i="1"/>
  <c r="H905" i="1"/>
  <c r="G902" i="1"/>
  <c r="C902" i="1"/>
  <c r="C880" i="1"/>
  <c r="G880" i="1"/>
  <c r="G790" i="1"/>
  <c r="C790" i="1"/>
  <c r="H784" i="1"/>
  <c r="G770" i="1"/>
  <c r="C770" i="1"/>
  <c r="H757" i="1"/>
  <c r="G743" i="1"/>
  <c r="C743" i="1"/>
  <c r="G737" i="1"/>
  <c r="C737" i="1"/>
  <c r="C624" i="1"/>
  <c r="G624" i="1"/>
  <c r="G588" i="1"/>
  <c r="C588" i="1"/>
  <c r="C558" i="1"/>
  <c r="G558" i="1"/>
  <c r="C494" i="1"/>
  <c r="G494" i="1"/>
  <c r="C371" i="1"/>
  <c r="G371" i="1"/>
  <c r="G346" i="1"/>
  <c r="C346" i="1"/>
  <c r="H337" i="1"/>
  <c r="G307" i="1"/>
  <c r="C307" i="1"/>
  <c r="H957" i="1"/>
  <c r="H500" i="1"/>
  <c r="H681" i="1"/>
  <c r="H545" i="1"/>
  <c r="H810" i="1"/>
  <c r="H872" i="1"/>
  <c r="H480" i="1"/>
  <c r="H711" i="1"/>
  <c r="H28" i="1"/>
  <c r="H382" i="1"/>
  <c r="H586" i="1"/>
  <c r="H226" i="1"/>
  <c r="H204" i="1"/>
  <c r="G58" i="1"/>
  <c r="C58" i="1"/>
  <c r="C962" i="1"/>
  <c r="G962" i="1"/>
  <c r="C948" i="1"/>
  <c r="G948" i="1"/>
  <c r="C936" i="1"/>
  <c r="G936" i="1"/>
  <c r="C839" i="1"/>
  <c r="G839" i="1"/>
  <c r="H766" i="1"/>
  <c r="G714" i="1"/>
  <c r="C714" i="1"/>
  <c r="G702" i="1"/>
  <c r="C702" i="1"/>
  <c r="C694" i="1"/>
  <c r="G694" i="1"/>
  <c r="C641" i="1"/>
  <c r="G641" i="1"/>
  <c r="G516" i="1"/>
  <c r="C516" i="1"/>
  <c r="H495" i="1"/>
  <c r="G486" i="1"/>
  <c r="C486" i="1"/>
  <c r="G334" i="1"/>
  <c r="C334" i="1"/>
  <c r="C310" i="1"/>
  <c r="G310" i="1"/>
  <c r="H238" i="1"/>
  <c r="G223" i="1"/>
  <c r="C223" i="1"/>
  <c r="H215" i="1"/>
  <c r="G198" i="1"/>
  <c r="C198" i="1"/>
  <c r="C192" i="1"/>
  <c r="G192" i="1"/>
  <c r="C176" i="1"/>
  <c r="G176" i="1"/>
  <c r="C161" i="1"/>
  <c r="G161" i="1"/>
  <c r="C130" i="1"/>
  <c r="G130" i="1"/>
  <c r="G84" i="1"/>
  <c r="C84" i="1"/>
  <c r="H52" i="1"/>
  <c r="C926" i="1"/>
  <c r="G623" i="1"/>
  <c r="H832" i="1"/>
  <c r="C939" i="1"/>
  <c r="H4" i="1"/>
  <c r="G157" i="1"/>
  <c r="H749" i="1"/>
  <c r="H199" i="1"/>
  <c r="H471" i="1"/>
  <c r="G408" i="1"/>
  <c r="H700" i="1"/>
  <c r="C315" i="1"/>
  <c r="H979" i="1"/>
  <c r="C984" i="1"/>
  <c r="H262" i="1"/>
  <c r="G557" i="1"/>
  <c r="G318" i="1"/>
  <c r="G766" i="1"/>
  <c r="H326" i="1"/>
  <c r="C929" i="1"/>
  <c r="H354" i="1"/>
  <c r="H992" i="1"/>
  <c r="G881" i="1"/>
  <c r="C881" i="1"/>
  <c r="G852" i="1"/>
  <c r="C852" i="1"/>
  <c r="C799" i="1"/>
  <c r="G799" i="1"/>
  <c r="G646" i="1"/>
  <c r="C646" i="1"/>
  <c r="C626" i="1"/>
  <c r="G626" i="1"/>
  <c r="C619" i="1"/>
  <c r="G619" i="1"/>
  <c r="C615" i="1"/>
  <c r="G615" i="1"/>
  <c r="H556" i="1"/>
  <c r="C547" i="1"/>
  <c r="G547" i="1"/>
  <c r="G509" i="1"/>
  <c r="C509" i="1"/>
  <c r="C503" i="1"/>
  <c r="G503" i="1"/>
  <c r="C454" i="1"/>
  <c r="G454" i="1"/>
  <c r="G433" i="1"/>
  <c r="C433" i="1"/>
  <c r="H380" i="1"/>
  <c r="G367" i="1"/>
  <c r="C367" i="1"/>
  <c r="H309" i="1"/>
  <c r="G293" i="1"/>
  <c r="C293" i="1"/>
  <c r="C200" i="1"/>
  <c r="G200" i="1"/>
  <c r="C178" i="1"/>
  <c r="G178" i="1"/>
  <c r="G952" i="1"/>
  <c r="C952" i="1"/>
  <c r="C721" i="1"/>
  <c r="G721" i="1"/>
  <c r="C628" i="1"/>
  <c r="G628" i="1"/>
  <c r="G618" i="1"/>
  <c r="C618" i="1"/>
  <c r="C612" i="1"/>
  <c r="G612" i="1"/>
  <c r="C605" i="1"/>
  <c r="G605" i="1"/>
  <c r="C362" i="1"/>
  <c r="G362" i="1"/>
  <c r="G292" i="1"/>
  <c r="C292" i="1"/>
  <c r="G163" i="1"/>
  <c r="C163" i="1"/>
  <c r="C148" i="1"/>
  <c r="B406" i="1"/>
  <c r="G148" i="1"/>
  <c r="H454" i="1"/>
  <c r="B454" i="1"/>
  <c r="B509" i="1"/>
  <c r="H509" i="1"/>
  <c r="B633" i="1"/>
  <c r="B82" i="1"/>
  <c r="H929" i="1"/>
  <c r="B929" i="1"/>
  <c r="B213" i="1"/>
  <c r="B377" i="1"/>
  <c r="B44" i="1"/>
  <c r="B938" i="1"/>
  <c r="B906" i="1"/>
  <c r="B69" i="1"/>
  <c r="B470" i="1"/>
  <c r="B581" i="1"/>
  <c r="B391" i="1"/>
  <c r="B165" i="1"/>
  <c r="B228" i="1"/>
  <c r="B140" i="1"/>
  <c r="B590" i="1"/>
  <c r="B681" i="1"/>
  <c r="H371" i="1"/>
  <c r="B371" i="1"/>
  <c r="B558" i="1"/>
  <c r="H558" i="1"/>
  <c r="H624" i="1"/>
  <c r="B624" i="1"/>
  <c r="B866" i="1"/>
  <c r="B29" i="1"/>
  <c r="B436" i="1"/>
  <c r="B813" i="1"/>
  <c r="B435" i="1"/>
  <c r="B91" i="1"/>
  <c r="B490" i="1"/>
  <c r="B333" i="1"/>
  <c r="B392" i="1"/>
  <c r="B698" i="1"/>
  <c r="B13" i="1"/>
  <c r="B426" i="1"/>
  <c r="H426" i="1"/>
  <c r="B549" i="1"/>
  <c r="H549" i="1"/>
  <c r="H662" i="1"/>
  <c r="B662" i="1"/>
  <c r="H31" i="1"/>
  <c r="B31" i="1"/>
  <c r="B856" i="1"/>
  <c r="B553" i="1"/>
  <c r="B66" i="1"/>
  <c r="B420" i="1"/>
  <c r="B875" i="1"/>
  <c r="B717" i="1"/>
  <c r="B708" i="1"/>
  <c r="B898" i="1"/>
  <c r="B927" i="1"/>
  <c r="B481" i="1"/>
  <c r="B966" i="1"/>
  <c r="B443" i="1"/>
  <c r="H520" i="1"/>
  <c r="B520" i="1"/>
  <c r="B591" i="1"/>
  <c r="H591" i="1"/>
  <c r="B704" i="1"/>
  <c r="H704" i="1"/>
  <c r="H841" i="1"/>
  <c r="B841" i="1"/>
  <c r="B487" i="1"/>
  <c r="B762" i="1"/>
  <c r="H781" i="1"/>
  <c r="B781" i="1"/>
  <c r="B224" i="1"/>
  <c r="B335" i="1"/>
  <c r="H335" i="1"/>
  <c r="B651" i="1"/>
  <c r="B325" i="1"/>
  <c r="B288" i="1"/>
  <c r="H292" i="1"/>
  <c r="B292" i="1"/>
  <c r="B618" i="1"/>
  <c r="H618" i="1"/>
  <c r="B309" i="1"/>
  <c r="B485" i="1"/>
  <c r="H619" i="1"/>
  <c r="B619" i="1"/>
  <c r="B928" i="1"/>
  <c r="B326" i="1"/>
  <c r="B984" i="1"/>
  <c r="H984" i="1"/>
  <c r="B199" i="1"/>
  <c r="B532" i="1"/>
  <c r="B144" i="1"/>
  <c r="B701" i="1"/>
  <c r="B273" i="1"/>
  <c r="B530" i="1"/>
  <c r="B319" i="1"/>
  <c r="B254" i="1"/>
  <c r="B788" i="1"/>
  <c r="H694" i="1"/>
  <c r="B694" i="1"/>
  <c r="H839" i="1"/>
  <c r="B839" i="1"/>
  <c r="H948" i="1"/>
  <c r="B948" i="1"/>
  <c r="H58" i="1"/>
  <c r="B58" i="1"/>
  <c r="B754" i="1"/>
  <c r="B757" i="1"/>
  <c r="B905" i="1"/>
  <c r="B400" i="1"/>
  <c r="H617" i="1"/>
  <c r="B617" i="1"/>
  <c r="H995" i="1"/>
  <c r="B995" i="1"/>
  <c r="B50" i="1"/>
  <c r="H50" i="1"/>
  <c r="B625" i="1"/>
  <c r="B719" i="1"/>
  <c r="B135" i="1"/>
  <c r="B79" i="1"/>
  <c r="B397" i="1"/>
  <c r="B730" i="1"/>
  <c r="B572" i="1"/>
  <c r="B88" i="1"/>
  <c r="H379" i="1"/>
  <c r="B379" i="1"/>
  <c r="H413" i="1"/>
  <c r="B413" i="1"/>
  <c r="H541" i="1"/>
  <c r="B541" i="1"/>
  <c r="B172" i="1"/>
  <c r="B807" i="1"/>
  <c r="B954" i="1"/>
  <c r="B465" i="1"/>
  <c r="B610" i="1"/>
  <c r="B677" i="1"/>
  <c r="B502" i="1"/>
  <c r="B869" i="1"/>
  <c r="B803" i="1"/>
  <c r="B284" i="1"/>
  <c r="B365" i="1"/>
  <c r="B249" i="1"/>
  <c r="B419" i="1"/>
  <c r="B983" i="1"/>
  <c r="B840" i="1"/>
  <c r="B955" i="1"/>
  <c r="B22" i="1"/>
  <c r="B142" i="1"/>
  <c r="H216" i="1"/>
  <c r="B216" i="1"/>
  <c r="B274" i="1"/>
  <c r="B907" i="1"/>
  <c r="B769" i="1"/>
  <c r="B402" i="1"/>
  <c r="B695" i="1"/>
  <c r="B686" i="1"/>
  <c r="B148" i="1"/>
  <c r="H148" i="1"/>
  <c r="H605" i="1"/>
  <c r="B605" i="1"/>
  <c r="H721" i="1"/>
  <c r="B721" i="1"/>
  <c r="B160" i="1"/>
  <c r="B200" i="1"/>
  <c r="H200" i="1"/>
  <c r="H646" i="1"/>
  <c r="B646" i="1"/>
  <c r="H799" i="1"/>
  <c r="B799" i="1"/>
  <c r="B861" i="1"/>
  <c r="B992" i="1"/>
  <c r="B354" i="1"/>
  <c r="B327" i="1"/>
  <c r="B315" i="1"/>
  <c r="H315" i="1"/>
  <c r="B471" i="1"/>
  <c r="B166" i="1"/>
  <c r="B958" i="1"/>
  <c r="B569" i="1"/>
  <c r="B236" i="1"/>
  <c r="B791" i="1"/>
  <c r="B593" i="1"/>
  <c r="B126" i="1"/>
  <c r="B772" i="1"/>
  <c r="B114" i="1"/>
  <c r="B723" i="1"/>
  <c r="B80" i="1"/>
  <c r="B579" i="1"/>
  <c r="B240" i="1"/>
  <c r="B550" i="1"/>
  <c r="B475" i="1"/>
  <c r="B606" i="1"/>
  <c r="B243" i="1"/>
  <c r="H334" i="1"/>
  <c r="B334" i="1"/>
  <c r="B495" i="1"/>
  <c r="B702" i="1"/>
  <c r="H702" i="1"/>
  <c r="B760" i="1"/>
  <c r="B167" i="1"/>
  <c r="B680" i="1"/>
  <c r="B480" i="1"/>
  <c r="B545" i="1"/>
  <c r="B307" i="1"/>
  <c r="H307" i="1"/>
  <c r="H196" i="1"/>
  <c r="B196" i="1"/>
  <c r="B285" i="1"/>
  <c r="H285" i="1"/>
  <c r="H418" i="1"/>
  <c r="B418" i="1"/>
  <c r="B555" i="1"/>
  <c r="H582" i="1"/>
  <c r="B582" i="1"/>
  <c r="B787" i="1"/>
  <c r="B871" i="1"/>
  <c r="H884" i="1"/>
  <c r="B884" i="1"/>
  <c r="H976" i="1"/>
  <c r="B976" i="1"/>
  <c r="B437" i="1"/>
  <c r="B802" i="1"/>
  <c r="H441" i="1"/>
  <c r="B441" i="1"/>
  <c r="B514" i="1"/>
  <c r="B542" i="1"/>
  <c r="B123" i="1"/>
  <c r="B425" i="1"/>
  <c r="B508" i="1"/>
  <c r="B65" i="1"/>
  <c r="B744" i="1"/>
  <c r="B761" i="1"/>
  <c r="B774" i="1"/>
  <c r="B263" i="1"/>
  <c r="B747" i="1"/>
  <c r="B235" i="1"/>
  <c r="B699" i="1"/>
  <c r="B805" i="1"/>
  <c r="B332" i="1"/>
  <c r="B246" i="1"/>
  <c r="H994" i="1"/>
  <c r="B994" i="1"/>
  <c r="B526" i="1"/>
  <c r="B539" i="1"/>
  <c r="B482" i="1"/>
  <c r="B741" i="1"/>
  <c r="B776" i="1"/>
  <c r="B363" i="1"/>
  <c r="B461" i="1"/>
  <c r="B233" i="1"/>
  <c r="B250" i="1"/>
  <c r="B145" i="1"/>
  <c r="B571" i="1"/>
  <c r="B271" i="1"/>
  <c r="B453" i="1"/>
  <c r="B9" i="1"/>
  <c r="B661" i="1"/>
  <c r="B734" i="1"/>
  <c r="B801" i="1"/>
  <c r="B638" i="1"/>
  <c r="B808" i="1"/>
  <c r="B184" i="1"/>
  <c r="B355" i="1"/>
  <c r="B540" i="1"/>
  <c r="B265" i="1"/>
  <c r="B860" i="1"/>
  <c r="B870" i="1"/>
  <c r="H870" i="1"/>
  <c r="B718" i="1"/>
  <c r="B835" i="1"/>
  <c r="B317" i="1"/>
  <c r="B789" i="1"/>
  <c r="B43" i="1"/>
  <c r="B660" i="1"/>
  <c r="B27" i="1"/>
  <c r="B8" i="1"/>
  <c r="H8" i="1"/>
  <c r="B728" i="1"/>
  <c r="B862" i="1"/>
  <c r="B279" i="1"/>
  <c r="B459" i="1"/>
  <c r="B7" i="1"/>
  <c r="B337" i="1"/>
  <c r="B474" i="1"/>
  <c r="B181" i="1"/>
  <c r="B456" i="1"/>
  <c r="B810" i="1"/>
  <c r="B173" i="1"/>
  <c r="B711" i="1"/>
  <c r="B586" i="1"/>
  <c r="B226" i="1"/>
  <c r="B204" i="1"/>
  <c r="B225" i="1"/>
  <c r="B987" i="1"/>
  <c r="B941" i="1"/>
  <c r="B415" i="1"/>
  <c r="B583" i="1"/>
  <c r="B523" i="1"/>
  <c r="B886" i="1"/>
  <c r="B664" i="1"/>
  <c r="B175" i="1"/>
  <c r="B793" i="1"/>
  <c r="B753" i="1"/>
  <c r="B466" i="1"/>
  <c r="B887" i="1"/>
  <c r="B922" i="1"/>
  <c r="B353" i="1"/>
  <c r="B608" i="1"/>
  <c r="B75" i="1"/>
  <c r="B953" i="1"/>
  <c r="B120" i="1"/>
  <c r="B412" i="1"/>
  <c r="B557" i="1"/>
  <c r="B30" i="1"/>
  <c r="B676" i="1"/>
  <c r="B324" i="1"/>
  <c r="B70" i="1"/>
  <c r="B653" i="1"/>
  <c r="B823" i="1"/>
  <c r="B421" i="1"/>
  <c r="B316" i="1"/>
  <c r="B357" i="1"/>
  <c r="B294" i="1"/>
  <c r="B98" i="1"/>
  <c r="B809" i="1"/>
  <c r="B700" i="1"/>
  <c r="B919" i="1"/>
  <c r="B715" i="1"/>
  <c r="B656" i="1"/>
  <c r="B227" i="1"/>
  <c r="B343" i="1"/>
  <c r="B10" i="1"/>
  <c r="B683" i="1"/>
  <c r="B96" i="1"/>
  <c r="B972" i="1"/>
  <c r="B559" i="1"/>
  <c r="B792" i="1"/>
  <c r="B500" i="1"/>
  <c r="B993" i="1"/>
  <c r="B382" i="1"/>
  <c r="B260" i="1"/>
  <c r="B245" i="1"/>
  <c r="B766" i="1"/>
  <c r="B675" i="1"/>
  <c r="B238" i="1"/>
  <c r="B157" i="1"/>
  <c r="B491" i="1"/>
  <c r="B222" i="1"/>
  <c r="B127" i="1"/>
  <c r="B314" i="1"/>
  <c r="B369" i="1"/>
  <c r="B336" i="1"/>
  <c r="B117" i="1"/>
  <c r="B546" i="1"/>
  <c r="B121" i="1"/>
  <c r="B654" i="1"/>
  <c r="B71" i="1"/>
  <c r="B356" i="1"/>
  <c r="B209" i="1"/>
  <c r="B649" i="1"/>
  <c r="B522" i="1"/>
  <c r="B580" i="1"/>
  <c r="B318" i="1"/>
  <c r="B795" i="1"/>
  <c r="B381" i="1"/>
  <c r="B37" i="1"/>
  <c r="B308" i="1"/>
  <c r="B623" i="1"/>
  <c r="B352" i="1"/>
  <c r="B90" i="1"/>
  <c r="B506" i="1"/>
  <c r="B878" i="1"/>
  <c r="B53" i="1"/>
  <c r="B632" i="1"/>
  <c r="H6" i="2"/>
  <c r="B374" i="1"/>
  <c r="B798" i="1"/>
  <c r="B36" i="1"/>
  <c r="H36" i="1"/>
  <c r="B201" i="1"/>
  <c r="B469" i="1"/>
  <c r="B999" i="1"/>
  <c r="B740" i="1"/>
  <c r="H362" i="1"/>
  <c r="B362" i="1"/>
  <c r="H612" i="1"/>
  <c r="B612" i="1"/>
  <c r="H628" i="1"/>
  <c r="B628" i="1"/>
  <c r="B178" i="1"/>
  <c r="H178" i="1"/>
  <c r="B556" i="1"/>
  <c r="B687" i="1"/>
  <c r="H852" i="1"/>
  <c r="B852" i="1"/>
  <c r="B920" i="1"/>
  <c r="B187" i="1"/>
  <c r="B926" i="1"/>
  <c r="H926" i="1"/>
  <c r="B910" i="1"/>
  <c r="B106" i="1"/>
  <c r="B956" i="1"/>
  <c r="B707" i="1"/>
  <c r="B806" i="1"/>
  <c r="B643" i="1"/>
  <c r="B635" i="1"/>
  <c r="B52" i="1"/>
  <c r="B215" i="1"/>
  <c r="B979" i="1"/>
  <c r="B137" i="1"/>
  <c r="B345" i="1"/>
  <c r="B72" i="1"/>
  <c r="B575" i="1"/>
  <c r="B669" i="1"/>
  <c r="B786" i="1"/>
  <c r="B551" i="1"/>
  <c r="B232" i="1"/>
  <c r="B331" i="1"/>
  <c r="B492" i="1"/>
  <c r="B778" i="1"/>
  <c r="B180" i="1"/>
  <c r="B451" i="1"/>
  <c r="B942" i="1"/>
  <c r="B921" i="1"/>
  <c r="B512" i="1"/>
  <c r="B124" i="1"/>
  <c r="B566" i="1"/>
  <c r="B621" i="1"/>
  <c r="B688" i="1"/>
  <c r="B321" i="1"/>
  <c r="B609" i="1"/>
  <c r="B690" i="1"/>
  <c r="B105" i="1"/>
  <c r="B110" i="1"/>
  <c r="B988" i="1"/>
  <c r="B923" i="1"/>
  <c r="B210" i="1"/>
  <c r="B266" i="1"/>
  <c r="B164" i="1"/>
  <c r="B133" i="1"/>
  <c r="H133" i="1"/>
  <c r="B139" i="1"/>
  <c r="H139" i="1"/>
  <c r="B214" i="1"/>
  <c r="H214" i="1"/>
  <c r="B366" i="1"/>
  <c r="B457" i="1"/>
  <c r="B19" i="1"/>
  <c r="B109" i="1"/>
  <c r="B380" i="1"/>
  <c r="B433" i="1"/>
  <c r="H433" i="1"/>
  <c r="B639" i="1"/>
  <c r="B934" i="1"/>
  <c r="B85" i="1"/>
  <c r="B832" i="1"/>
  <c r="B733" i="1"/>
  <c r="B398" i="1"/>
  <c r="B794" i="1"/>
  <c r="B104" i="1"/>
  <c r="B169" i="1"/>
  <c r="B259" i="1"/>
  <c r="B375" i="1"/>
  <c r="B595" i="1"/>
  <c r="H130" i="1"/>
  <c r="B130" i="1"/>
  <c r="B872" i="1"/>
  <c r="B442" i="1"/>
  <c r="B346" i="1"/>
  <c r="H346" i="1"/>
  <c r="H588" i="1"/>
  <c r="B588" i="1"/>
  <c r="B737" i="1"/>
  <c r="H737" i="1"/>
  <c r="B784" i="1"/>
  <c r="B499" i="1"/>
  <c r="H430" i="1"/>
  <c r="B430" i="1"/>
  <c r="B796" i="1"/>
  <c r="B113" i="1"/>
  <c r="H153" i="1"/>
  <c r="B153" i="1"/>
  <c r="B961" i="1"/>
  <c r="B767" i="1"/>
  <c r="B11" i="1"/>
  <c r="B440" i="1"/>
  <c r="B873" i="1"/>
  <c r="B818" i="1"/>
  <c r="B629" i="1"/>
  <c r="H712" i="1"/>
  <c r="B712" i="1"/>
  <c r="B854" i="1"/>
  <c r="H854" i="1"/>
  <c r="B247" i="1"/>
  <c r="H585" i="1"/>
  <c r="B585" i="1"/>
  <c r="B429" i="1"/>
  <c r="B342" i="1"/>
  <c r="B68" i="1"/>
  <c r="B417" i="1"/>
  <c r="B477" i="1"/>
  <c r="B959" i="1"/>
  <c r="B276" i="1"/>
  <c r="B410" i="1"/>
  <c r="B147" i="1"/>
  <c r="B376" i="1"/>
  <c r="H388" i="1"/>
  <c r="B388" i="1"/>
  <c r="H399" i="1"/>
  <c r="B399" i="1"/>
  <c r="B846" i="1"/>
  <c r="B501" i="1"/>
  <c r="B689" i="1"/>
  <c r="B162" i="1"/>
  <c r="B450" i="1"/>
  <c r="B261" i="1"/>
  <c r="B422" i="1"/>
  <c r="H883" i="1"/>
  <c r="B883" i="1"/>
  <c r="B163" i="1"/>
  <c r="H163" i="1"/>
  <c r="H952" i="1"/>
  <c r="B952" i="1"/>
  <c r="H293" i="1"/>
  <c r="B293" i="1"/>
  <c r="H367" i="1"/>
  <c r="B367" i="1"/>
  <c r="B404" i="1"/>
  <c r="H503" i="1"/>
  <c r="B503" i="1"/>
  <c r="H547" i="1"/>
  <c r="B547" i="1"/>
  <c r="H615" i="1"/>
  <c r="B615" i="1"/>
  <c r="B626" i="1"/>
  <c r="H626" i="1"/>
  <c r="B820" i="1"/>
  <c r="H881" i="1"/>
  <c r="B881" i="1"/>
  <c r="B262" i="1"/>
  <c r="B18" i="1"/>
  <c r="B67" i="1"/>
  <c r="B749" i="1"/>
  <c r="H939" i="1"/>
  <c r="B939" i="1"/>
  <c r="B726" i="1"/>
  <c r="B455" i="1"/>
  <c r="B350" i="1"/>
  <c r="B177" i="1"/>
  <c r="B738" i="1"/>
  <c r="B888" i="1"/>
  <c r="B974" i="1"/>
  <c r="B535" i="1"/>
  <c r="B431" i="1"/>
  <c r="B543" i="1"/>
  <c r="B159" i="1"/>
  <c r="B978" i="1"/>
  <c r="B340" i="1"/>
  <c r="B826" i="1"/>
  <c r="B156" i="1"/>
  <c r="B716" i="1"/>
  <c r="H161" i="1"/>
  <c r="B161" i="1"/>
  <c r="B188" i="1"/>
  <c r="B287" i="1"/>
  <c r="H641" i="1"/>
  <c r="B641" i="1"/>
  <c r="B28" i="1"/>
  <c r="B957" i="1"/>
  <c r="B174" i="1"/>
  <c r="B467" i="1"/>
  <c r="B134" i="1"/>
  <c r="B764" i="1"/>
  <c r="H777" i="1"/>
  <c r="B777" i="1"/>
  <c r="B877" i="1"/>
  <c r="B903" i="1"/>
  <c r="H903" i="1"/>
  <c r="H908" i="1"/>
  <c r="B908" i="1"/>
  <c r="B452" i="1"/>
  <c r="B448" i="1"/>
  <c r="B916" i="1"/>
  <c r="H916" i="1"/>
  <c r="H54" i="1"/>
  <c r="B54" i="1"/>
  <c r="B703" i="1"/>
  <c r="H751" i="1"/>
  <c r="B751" i="1"/>
  <c r="B544" i="1"/>
  <c r="B780" i="1"/>
  <c r="B513" i="1"/>
  <c r="B831" i="1"/>
  <c r="B706" i="1"/>
  <c r="B15" i="1"/>
  <c r="B655" i="1"/>
  <c r="B483" i="1"/>
  <c r="B119" i="1"/>
  <c r="B112" i="1"/>
  <c r="B439" i="1"/>
  <c r="B836" i="1"/>
  <c r="B428" i="1"/>
  <c r="B899" i="1"/>
  <c r="B576" i="1"/>
  <c r="B917" i="1"/>
  <c r="B351" i="1"/>
  <c r="B407" i="1"/>
  <c r="B416" i="1"/>
  <c r="B667" i="1"/>
  <c r="B930" i="1"/>
  <c r="B323" i="1"/>
  <c r="B16" i="1"/>
  <c r="B303" i="1"/>
  <c r="B697" i="1"/>
  <c r="B525" i="1"/>
  <c r="B463" i="1"/>
  <c r="B48" i="1"/>
  <c r="B752" i="1"/>
  <c r="B179" i="1"/>
  <c r="B570" i="1"/>
  <c r="B89" i="1"/>
  <c r="B879" i="1"/>
  <c r="B155" i="1"/>
  <c r="H462" i="1"/>
  <c r="B462" i="1"/>
  <c r="B505" i="1"/>
  <c r="H584" i="1"/>
  <c r="B584" i="1"/>
  <c r="H607" i="1"/>
  <c r="B607" i="1"/>
  <c r="B980" i="1"/>
  <c r="B616" i="1"/>
  <c r="B889" i="1"/>
  <c r="B94" i="1"/>
  <c r="B64" i="1"/>
  <c r="B666" i="1"/>
  <c r="B478" i="1"/>
  <c r="B291" i="1"/>
  <c r="H620" i="1"/>
  <c r="B620" i="1"/>
  <c r="H748" i="1"/>
  <c r="B748" i="1"/>
  <c r="B724" i="1"/>
  <c r="B476" i="1"/>
  <c r="B756" i="1"/>
  <c r="B275" i="1"/>
  <c r="B84" i="1"/>
  <c r="H84" i="1"/>
  <c r="B192" i="1"/>
  <c r="H192" i="1"/>
  <c r="B486" i="1"/>
  <c r="H486" i="1"/>
  <c r="H516" i="1"/>
  <c r="B516" i="1"/>
  <c r="H494" i="1"/>
  <c r="B494" i="1"/>
  <c r="B880" i="1"/>
  <c r="H880" i="1"/>
  <c r="H997" i="1"/>
  <c r="B997" i="1"/>
  <c r="B364" i="1"/>
  <c r="H364" i="1"/>
  <c r="H574" i="1"/>
  <c r="B574" i="1"/>
  <c r="H845" i="1"/>
  <c r="B845" i="1"/>
  <c r="B1000" i="1"/>
  <c r="H1000" i="1"/>
  <c r="B645" i="1"/>
  <c r="B101" i="1"/>
  <c r="B969" i="1"/>
  <c r="B205" i="1"/>
  <c r="B950" i="1"/>
  <c r="B299" i="1"/>
  <c r="B821" i="1"/>
  <c r="B819" i="1"/>
  <c r="B817" i="1"/>
  <c r="B194" i="1"/>
  <c r="B322" i="1"/>
  <c r="B35" i="1"/>
  <c r="B602" i="1"/>
  <c r="B937" i="1"/>
  <c r="B833" i="1"/>
  <c r="B394" i="1"/>
  <c r="B611" i="1"/>
  <c r="B313" i="1"/>
  <c r="B41" i="1"/>
  <c r="B578" i="1"/>
  <c r="B735" i="1"/>
  <c r="B693" i="1"/>
  <c r="B991" i="1"/>
  <c r="B280" i="1"/>
  <c r="B202" i="1"/>
  <c r="B150" i="1"/>
  <c r="B125" i="1"/>
  <c r="B750" i="1"/>
  <c r="B286" i="1"/>
  <c r="B709" i="1"/>
  <c r="H973" i="1"/>
  <c r="B973" i="1"/>
  <c r="B710" i="1"/>
  <c r="B552" i="1"/>
  <c r="B729" i="1"/>
  <c r="B42" i="1"/>
  <c r="H23" i="1"/>
  <c r="B23" i="1"/>
  <c r="B564" i="1"/>
  <c r="H564" i="1"/>
  <c r="B203" i="1"/>
  <c r="B277" i="1"/>
  <c r="B933" i="1"/>
  <c r="B47" i="1"/>
  <c r="B111" i="1"/>
  <c r="B76" i="1"/>
  <c r="B771" i="1"/>
  <c r="B411" i="1"/>
  <c r="B234" i="1"/>
  <c r="B39" i="1"/>
  <c r="B692" i="1"/>
  <c r="B918" i="1"/>
  <c r="B940" i="1"/>
  <c r="B329" i="1"/>
  <c r="B57" i="1"/>
  <c r="B830" i="1"/>
  <c r="B281" i="1"/>
  <c r="B128" i="1"/>
  <c r="B827" i="1"/>
  <c r="B489" i="1"/>
  <c r="B768" i="1"/>
  <c r="B567" i="1"/>
  <c r="B241" i="1"/>
  <c r="B573" i="1"/>
  <c r="B847" i="1"/>
  <c r="B868" i="1"/>
  <c r="B971" i="1"/>
  <c r="B208" i="1"/>
  <c r="B21" i="1"/>
  <c r="B857" i="1"/>
  <c r="B554" i="1"/>
  <c r="B255" i="1"/>
  <c r="B143" i="1"/>
  <c r="B705" i="1"/>
  <c r="B405" i="1"/>
  <c r="B92" i="1"/>
  <c r="B40" i="1"/>
  <c r="B257" i="1"/>
  <c r="B3" i="1"/>
  <c r="B252" i="1"/>
  <c r="B640" i="1"/>
  <c r="B568" i="1"/>
  <c r="B5" i="1"/>
  <c r="B73" i="1"/>
  <c r="H73" i="1"/>
  <c r="B370" i="1"/>
  <c r="H370" i="1"/>
  <c r="H383" i="1"/>
  <c r="B383" i="1"/>
  <c r="H396" i="1"/>
  <c r="B396" i="1"/>
  <c r="H414" i="1"/>
  <c r="B414" i="1"/>
  <c r="B424" i="1"/>
  <c r="H424" i="1"/>
  <c r="B449" i="1"/>
  <c r="B517" i="1"/>
  <c r="H517" i="1"/>
  <c r="B527" i="1"/>
  <c r="H527" i="1"/>
  <c r="H587" i="1"/>
  <c r="B587" i="1"/>
  <c r="B745" i="1"/>
  <c r="B829" i="1"/>
  <c r="H837" i="1"/>
  <c r="B837" i="1"/>
  <c r="B851" i="1"/>
  <c r="H865" i="1"/>
  <c r="B865" i="1"/>
  <c r="B892" i="1"/>
  <c r="B844" i="1"/>
  <c r="B389" i="1"/>
  <c r="B913" i="1"/>
  <c r="B344" i="1"/>
  <c r="B306" i="1"/>
  <c r="B186" i="1"/>
  <c r="B372" i="1"/>
  <c r="B511" i="1"/>
  <c r="B989" i="1"/>
  <c r="B87" i="1"/>
  <c r="B118" i="1"/>
  <c r="B460" i="1"/>
  <c r="B858" i="1"/>
  <c r="H239" i="1"/>
  <c r="B239" i="1"/>
  <c r="B320" i="1"/>
  <c r="B338" i="1"/>
  <c r="B339" i="1"/>
  <c r="B859" i="1"/>
  <c r="H55" i="1"/>
  <c r="B55" i="1"/>
  <c r="H116" i="1"/>
  <c r="B116" i="1"/>
  <c r="B136" i="1"/>
  <c r="H136" i="1"/>
  <c r="B268" i="1"/>
  <c r="H268" i="1"/>
  <c r="B360" i="1"/>
  <c r="H360" i="1"/>
  <c r="B473" i="1"/>
  <c r="H473" i="1"/>
  <c r="H518" i="1"/>
  <c r="B518" i="1"/>
  <c r="B911" i="1"/>
  <c r="H911" i="1"/>
  <c r="B34" i="1"/>
  <c r="H34" i="1"/>
  <c r="B822" i="1"/>
  <c r="B218" i="1"/>
  <c r="B642" i="1"/>
  <c r="B894" i="1"/>
  <c r="B229" i="1"/>
  <c r="B378" i="1"/>
  <c r="B670" i="1"/>
  <c r="B393" i="1"/>
  <c r="H176" i="1"/>
  <c r="B176" i="1"/>
  <c r="B198" i="1"/>
  <c r="H198" i="1"/>
  <c r="B223" i="1"/>
  <c r="H223" i="1"/>
  <c r="B310" i="1"/>
  <c r="H310" i="1"/>
  <c r="B714" i="1"/>
  <c r="H714" i="1"/>
  <c r="B936" i="1"/>
  <c r="H936" i="1"/>
  <c r="B962" i="1"/>
  <c r="H962" i="1"/>
  <c r="H743" i="1"/>
  <c r="B743" i="1"/>
  <c r="H770" i="1"/>
  <c r="B770" i="1"/>
  <c r="B790" i="1"/>
  <c r="H790" i="1"/>
  <c r="H902" i="1"/>
  <c r="B902" i="1"/>
  <c r="H932" i="1"/>
  <c r="B932" i="1"/>
  <c r="B99" i="1"/>
  <c r="H99" i="1"/>
  <c r="H613" i="1"/>
  <c r="B613" i="1"/>
  <c r="H785" i="1"/>
  <c r="B785" i="1"/>
  <c r="H6" i="1"/>
  <c r="B122" i="1"/>
  <c r="B977" i="1"/>
  <c r="B696" i="1"/>
  <c r="B627" i="1"/>
  <c r="B358" i="1"/>
  <c r="B622" i="1"/>
  <c r="B647" i="1"/>
  <c r="B304" i="1"/>
  <c r="B60" i="1"/>
  <c r="B384" i="1"/>
  <c r="B77" i="1"/>
  <c r="B401" i="1"/>
  <c r="B290" i="1"/>
  <c r="B944" i="1"/>
  <c r="B763" i="1"/>
  <c r="B914" i="1"/>
  <c r="B775" i="1"/>
  <c r="B427" i="1"/>
  <c r="B146" i="1"/>
  <c r="B759" i="1"/>
  <c r="B732" i="1"/>
  <c r="B531" i="1"/>
  <c r="B931" i="1"/>
  <c r="B211" i="1"/>
  <c r="B62" i="1"/>
  <c r="B603" i="1"/>
  <c r="B25" i="1"/>
  <c r="B141" i="1"/>
  <c r="B458" i="1"/>
  <c r="B685" i="1"/>
  <c r="B534" i="1"/>
  <c r="B537" i="1"/>
  <c r="B464" i="1"/>
  <c r="B596" i="1"/>
  <c r="B300" i="1"/>
  <c r="B797" i="1"/>
  <c r="B891" i="1"/>
  <c r="B95" i="1"/>
  <c r="B673" i="1"/>
  <c r="B242" i="1"/>
  <c r="B947" i="1"/>
  <c r="B361" i="1"/>
  <c r="B312" i="1"/>
  <c r="B115" i="1"/>
  <c r="B168" i="1"/>
  <c r="B842" i="1"/>
  <c r="B258" i="1"/>
  <c r="B515" i="1"/>
  <c r="B237" i="1"/>
  <c r="B657" i="1"/>
  <c r="B395" i="1"/>
  <c r="B996" i="1"/>
  <c r="B446" i="1"/>
  <c r="B519" i="1"/>
  <c r="B6" i="1"/>
  <c r="B348" i="1"/>
  <c r="B445" i="1"/>
  <c r="B185" i="1"/>
  <c r="B386" i="1"/>
  <c r="B423" i="1"/>
  <c r="B915" i="1"/>
  <c r="B825" i="1"/>
  <c r="B964" i="1"/>
  <c r="B521" i="1"/>
  <c r="B874" i="1"/>
  <c r="B341" i="1"/>
  <c r="B848" i="1"/>
  <c r="B100" i="1"/>
  <c r="B158" i="1"/>
  <c r="B663" i="1"/>
  <c r="B368" i="1"/>
  <c r="B498" i="1"/>
  <c r="B272" i="1"/>
  <c r="B998" i="1"/>
  <c r="B330" i="1"/>
  <c r="B671" i="1"/>
  <c r="B828" i="1"/>
  <c r="B107" i="1"/>
  <c r="B637" i="1"/>
  <c r="B814" i="1"/>
  <c r="B359" i="1"/>
  <c r="B81" i="1"/>
  <c r="B231" i="1"/>
  <c r="B985" i="1"/>
  <c r="B305" i="1"/>
  <c r="B63" i="1"/>
  <c r="B191" i="1"/>
  <c r="B149" i="1"/>
  <c r="B264" i="1"/>
  <c r="B636" i="1"/>
  <c r="B599" i="1"/>
  <c r="B24" i="1"/>
  <c r="B682" i="1"/>
  <c r="B589" i="1"/>
  <c r="B33" i="1"/>
  <c r="B497" i="1"/>
  <c r="B592" i="1"/>
  <c r="B248" i="1"/>
  <c r="B882" i="1"/>
  <c r="B129" i="1"/>
  <c r="B282" i="1"/>
  <c r="B648" i="1"/>
  <c r="B597" i="1"/>
  <c r="B529" i="1"/>
  <c r="B563" i="1"/>
  <c r="B779" i="1"/>
  <c r="B804" i="1"/>
  <c r="B562" i="1"/>
  <c r="B963" i="1"/>
  <c r="B220" i="1"/>
  <c r="B538" i="1"/>
  <c r="B390" i="1"/>
  <c r="B765" i="1"/>
  <c r="B496" i="1"/>
  <c r="B26" i="1"/>
  <c r="B946" i="1"/>
  <c r="B230" i="1"/>
  <c r="B885" i="1"/>
  <c r="B783" i="1"/>
  <c r="B968" i="1"/>
  <c r="B195" i="1"/>
  <c r="B604" i="1"/>
  <c r="B269" i="1"/>
  <c r="B488" i="1"/>
  <c r="B93" i="1"/>
  <c r="B217" i="1"/>
  <c r="B298" i="1"/>
  <c r="B853" i="1"/>
  <c r="B46" i="1"/>
  <c r="B504" i="1"/>
  <c r="B493" i="1"/>
  <c r="B594" i="1"/>
  <c r="B672" i="1"/>
  <c r="B78" i="1"/>
  <c r="B56" i="1"/>
  <c r="B182" i="1"/>
  <c r="B528" i="1"/>
  <c r="B565" i="1"/>
  <c r="B600" i="1"/>
  <c r="B4" i="1"/>
  <c r="B758" i="1"/>
  <c r="B447" i="1"/>
  <c r="B746" i="1"/>
  <c r="B61" i="1"/>
  <c r="B49" i="1"/>
  <c r="B151" i="1"/>
  <c r="B2" i="1"/>
  <c r="B289" i="1"/>
  <c r="B691" i="1"/>
  <c r="B731" i="1"/>
  <c r="B838" i="1"/>
  <c r="B108" i="1"/>
  <c r="B909" i="1"/>
  <c r="B385" i="1"/>
  <c r="B843" i="1"/>
  <c r="B1001" i="1"/>
  <c r="B38" i="1"/>
  <c r="B725" i="1"/>
  <c r="B296" i="1"/>
  <c r="B311" i="1"/>
  <c r="B197" i="1"/>
  <c r="B387" i="1"/>
  <c r="B14" i="1"/>
  <c r="B601" i="1"/>
  <c r="B674" i="1"/>
  <c r="B297" i="1"/>
  <c r="B800" i="1"/>
  <c r="B659" i="1"/>
  <c r="B863" i="1"/>
  <c r="B876" i="1"/>
  <c r="B912" i="1"/>
  <c r="B678" i="1"/>
  <c r="H678" i="1"/>
  <c r="H720" i="1"/>
  <c r="B720" i="1"/>
  <c r="H900" i="1"/>
  <c r="B900" i="1"/>
  <c r="B864" i="1"/>
  <c r="B524" i="1"/>
  <c r="B634" i="1"/>
  <c r="B536" i="1"/>
  <c r="B479" i="1"/>
  <c r="B949" i="1"/>
  <c r="B904" i="1"/>
  <c r="B893" i="1"/>
  <c r="B548" i="1"/>
  <c r="B824" i="1"/>
  <c r="B665" i="1"/>
  <c r="B267" i="1"/>
  <c r="B533" i="1"/>
  <c r="B97" i="1"/>
  <c r="B727" i="1"/>
  <c r="B890" i="1"/>
  <c r="B631" i="1"/>
  <c r="B684" i="1"/>
  <c r="B302" i="1"/>
  <c r="B102" i="1"/>
  <c r="B408" i="1"/>
  <c r="B373" i="1"/>
  <c r="B347" i="1"/>
  <c r="H206" i="1"/>
  <c r="B206" i="1"/>
  <c r="H403" i="1"/>
  <c r="B403" i="1"/>
  <c r="B652" i="1"/>
  <c r="B668" i="1"/>
  <c r="B850" i="1"/>
  <c r="B867" i="1"/>
  <c r="B945" i="1"/>
  <c r="H945" i="1"/>
  <c r="H960" i="1"/>
  <c r="B960" i="1"/>
  <c r="H982" i="1"/>
  <c r="B982" i="1"/>
  <c r="B103" i="1"/>
  <c r="B193" i="1"/>
  <c r="B132" i="1"/>
  <c r="B349" i="1"/>
  <c r="B935" i="1"/>
  <c r="B409" i="1"/>
  <c r="B782" i="1"/>
  <c r="B59" i="1"/>
  <c r="B943" i="1"/>
  <c r="B256" i="1"/>
  <c r="B815" i="1"/>
  <c r="B644" i="1"/>
  <c r="B207" i="1"/>
  <c r="B986" i="1"/>
  <c r="B270" i="1"/>
  <c r="B896" i="1"/>
  <c r="B507" i="1"/>
  <c r="B577" i="1"/>
  <c r="B12" i="1"/>
  <c r="B630" i="1"/>
  <c r="B244" i="1"/>
  <c r="B650" i="1"/>
  <c r="B658" i="1"/>
  <c r="B20" i="1"/>
  <c r="B981" i="1"/>
  <c r="B170" i="1"/>
  <c r="B975" i="1"/>
  <c r="B74" i="1"/>
  <c r="B154" i="1"/>
  <c r="B212" i="1"/>
  <c r="B301" i="1"/>
  <c r="B138" i="1"/>
  <c r="B970" i="1"/>
  <c r="B925" i="1"/>
  <c r="B560" i="1"/>
  <c r="B189" i="1"/>
  <c r="B967" i="1"/>
  <c r="B742" i="1"/>
  <c r="B444" i="1"/>
  <c r="B736" i="1"/>
  <c r="B219" i="1"/>
  <c r="B811" i="1"/>
  <c r="B713" i="1"/>
  <c r="B221" i="1"/>
  <c r="H7" i="2"/>
  <c r="B901" i="1"/>
  <c r="H17" i="1"/>
  <c r="B17" i="1"/>
  <c r="H86" i="1"/>
  <c r="B86" i="1"/>
  <c r="B190" i="1"/>
  <c r="B434" i="1"/>
  <c r="H468" i="1"/>
  <c r="B468" i="1"/>
  <c r="H598" i="1"/>
  <c r="B598" i="1"/>
  <c r="H679" i="1"/>
  <c r="B679" i="1"/>
  <c r="H812" i="1"/>
  <c r="B812" i="1"/>
  <c r="B834" i="1"/>
  <c r="B855" i="1"/>
  <c r="B897" i="1"/>
  <c r="H965" i="1"/>
  <c r="B965" i="1"/>
  <c r="B45" i="1"/>
  <c r="B432" i="1"/>
  <c r="H432" i="1"/>
  <c r="B472" i="1"/>
  <c r="B251" i="1"/>
  <c r="B183" i="1"/>
  <c r="B739" i="1"/>
  <c r="B510" i="1"/>
  <c r="B171" i="1"/>
  <c r="B849" i="1"/>
  <c r="B816" i="1"/>
  <c r="B253" i="1"/>
  <c r="B32" i="1"/>
  <c r="H32" i="1"/>
  <c r="B51" i="1"/>
  <c r="B83" i="1"/>
  <c r="H83" i="1"/>
  <c r="H278" i="1"/>
  <c r="B278" i="1"/>
  <c r="B438" i="1"/>
  <c r="B484" i="1"/>
  <c r="B561" i="1"/>
  <c r="H561" i="1"/>
  <c r="B722" i="1"/>
  <c r="H722" i="1"/>
  <c r="B773" i="1"/>
  <c r="B895" i="1"/>
  <c r="H895" i="1"/>
  <c r="H924" i="1"/>
  <c r="B924" i="1"/>
  <c r="B295" i="1"/>
  <c r="B614" i="1"/>
  <c r="B283" i="1"/>
  <c r="B152" i="1"/>
  <c r="B990" i="1"/>
  <c r="B131" i="1"/>
  <c r="B328" i="1"/>
  <c r="B755" i="1"/>
  <c r="I2" i="1"/>
  <c r="I3" i="1"/>
  <c r="G7" i="2"/>
  <c r="I6" i="1"/>
  <c r="I7" i="1"/>
  <c r="B951" i="1"/>
  <c r="E239" i="1"/>
  <c r="E234" i="1"/>
  <c r="E341" i="1"/>
  <c r="E256" i="1"/>
  <c r="E758" i="1"/>
  <c r="E72" i="1"/>
  <c r="E685" i="1"/>
  <c r="E586" i="1"/>
  <c r="E247" i="1"/>
  <c r="E423" i="1"/>
  <c r="E849" i="1"/>
  <c r="E733" i="1"/>
  <c r="E550" i="1"/>
  <c r="E414" i="1"/>
  <c r="E711" i="1"/>
  <c r="E325" i="1"/>
  <c r="E632" i="1"/>
  <c r="E828" i="1"/>
  <c r="E529" i="1"/>
  <c r="E321" i="1"/>
  <c r="E559" i="1"/>
  <c r="E99" i="1"/>
  <c r="E447" i="1"/>
  <c r="E669" i="1"/>
  <c r="E735" i="1"/>
  <c r="E722" i="1"/>
  <c r="E605" i="1"/>
  <c r="E672" i="1"/>
  <c r="E618" i="1"/>
  <c r="E818" i="1"/>
  <c r="E514" i="1"/>
  <c r="E354" i="1"/>
  <c r="E803" i="1"/>
  <c r="E276" i="1"/>
  <c r="E391" i="1"/>
  <c r="E644" i="1"/>
  <c r="E339" i="1"/>
  <c r="E333" i="1"/>
  <c r="E526" i="1"/>
  <c r="E394" i="1"/>
  <c r="E90" i="1"/>
  <c r="E451" i="1"/>
  <c r="E222" i="1"/>
  <c r="E3" i="1"/>
  <c r="E466" i="1"/>
  <c r="E294" i="1"/>
  <c r="E709" i="1"/>
  <c r="E902" i="1"/>
  <c r="E772" i="1"/>
  <c r="E921" i="1"/>
  <c r="E277" i="1"/>
  <c r="E407" i="1"/>
  <c r="E446" i="1"/>
  <c r="E779" i="1"/>
  <c r="E215" i="1"/>
  <c r="E624" i="1"/>
  <c r="E403" i="1"/>
  <c r="E397" i="1"/>
  <c r="E886" i="1"/>
  <c r="E696" i="1"/>
  <c r="E560" i="1"/>
  <c r="E377" i="1"/>
  <c r="E822" i="1"/>
  <c r="E115" i="1"/>
  <c r="E89" i="1"/>
  <c r="E719" i="1"/>
  <c r="E5" i="1"/>
  <c r="E995" i="1"/>
  <c r="E865" i="1"/>
  <c r="E595" i="1"/>
  <c r="E136" i="1"/>
  <c r="E862" i="1"/>
  <c r="E697" i="1"/>
  <c r="E86" i="1"/>
  <c r="E453" i="1"/>
  <c r="E130" i="1"/>
  <c r="E91" i="1"/>
  <c r="E105" i="1"/>
  <c r="E270" i="1"/>
  <c r="E155" i="1"/>
  <c r="E110" i="1"/>
  <c r="E752" i="1"/>
  <c r="E217" i="1"/>
  <c r="E601" i="1"/>
  <c r="E625" i="1"/>
  <c r="E835" i="1"/>
  <c r="E313" i="1"/>
  <c r="E246" i="1"/>
  <c r="E642" i="1"/>
  <c r="E486" i="1"/>
  <c r="E901" i="1"/>
  <c r="E689" i="1"/>
  <c r="E345" i="1"/>
  <c r="E907" i="1"/>
  <c r="E802" i="1"/>
  <c r="E937" i="1"/>
  <c r="E193" i="1"/>
  <c r="E847" i="1"/>
  <c r="E233" i="1"/>
  <c r="E585" i="1"/>
  <c r="E390" i="1"/>
  <c r="E840" i="1"/>
  <c r="E680" i="1"/>
  <c r="E484" i="1"/>
  <c r="E194" i="1"/>
  <c r="E980" i="1"/>
  <c r="E623" i="1"/>
  <c r="E999" i="1"/>
  <c r="E717" i="1"/>
  <c r="E42" i="1"/>
  <c r="E435" i="1"/>
  <c r="E437" i="1"/>
  <c r="E210" i="1"/>
  <c r="E925" i="1"/>
  <c r="E261" i="1"/>
  <c r="E169" i="1"/>
  <c r="E841" i="1"/>
  <c r="E764" i="1"/>
  <c r="E207" i="1"/>
  <c r="E706" i="1"/>
  <c r="E324" i="1"/>
  <c r="E829" i="1"/>
  <c r="E241" i="1"/>
  <c r="E548" i="1"/>
  <c r="E134" i="1"/>
  <c r="E783" i="1"/>
  <c r="E147" i="1"/>
  <c r="E323" i="1"/>
  <c r="E633" i="1"/>
  <c r="E622" i="1"/>
  <c r="E230" i="1"/>
  <c r="E855" i="1"/>
  <c r="E441" i="1"/>
  <c r="E224" i="1"/>
  <c r="E473" i="1"/>
  <c r="E159" i="1"/>
  <c r="E350" i="1"/>
  <c r="E545" i="1"/>
  <c r="E269" i="1"/>
  <c r="E757" i="1"/>
  <c r="E530" i="1"/>
  <c r="E541" i="1"/>
  <c r="E383" i="1"/>
  <c r="E651" i="1"/>
  <c r="E522" i="1"/>
  <c r="E824" i="1"/>
  <c r="E687" i="1"/>
  <c r="E785" i="1"/>
  <c r="E268" i="1"/>
  <c r="E876" i="1"/>
  <c r="E836" i="1"/>
  <c r="E863" i="1"/>
  <c r="E120" i="1"/>
  <c r="E676" i="1"/>
  <c r="E639" i="1"/>
  <c r="E536" i="1"/>
  <c r="E954" i="1"/>
  <c r="E938" i="1"/>
  <c r="E487" i="1"/>
  <c r="E160" i="1"/>
  <c r="E64" i="1"/>
  <c r="E532" i="1"/>
  <c r="E527" i="1"/>
  <c r="E635" i="1"/>
  <c r="E428" i="1"/>
  <c r="E884" i="1"/>
  <c r="E910" i="1"/>
  <c r="E399" i="1"/>
  <c r="E692" i="1"/>
  <c r="E318" i="1"/>
  <c r="E44" i="1"/>
  <c r="E627" i="1"/>
  <c r="E815" i="1"/>
  <c r="E626" i="1"/>
  <c r="E25" i="1"/>
  <c r="E647" i="1"/>
  <c r="E957" i="1"/>
  <c r="E992" i="1"/>
  <c r="E301" i="1"/>
  <c r="E951" i="1"/>
  <c r="E708" i="1"/>
  <c r="E361" i="1"/>
  <c r="E787" i="1"/>
  <c r="E14" i="1"/>
  <c r="E576" i="1"/>
  <c r="E900" i="1"/>
  <c r="E523" i="1"/>
  <c r="E703" i="1"/>
  <c r="E208" i="1"/>
  <c r="E941" i="1"/>
  <c r="E250" i="1"/>
  <c r="E374" i="1"/>
  <c r="E909" i="1"/>
  <c r="E955" i="1"/>
  <c r="E880" i="1"/>
  <c r="E620" i="1"/>
  <c r="E454" i="1"/>
  <c r="E56" i="1"/>
  <c r="E43" i="1"/>
  <c r="E330" i="1"/>
  <c r="E88" i="1"/>
  <c r="E13" i="1"/>
  <c r="E968" i="1"/>
  <c r="E306" i="1"/>
  <c r="E182" i="1"/>
  <c r="E75" i="1"/>
  <c r="E578" i="1"/>
  <c r="E976" i="1"/>
  <c r="E565" i="1"/>
  <c r="E22" i="1"/>
  <c r="E789" i="1"/>
  <c r="E427" i="1"/>
  <c r="E691" i="1"/>
  <c r="E511" i="1"/>
  <c r="E519" i="1"/>
  <c r="E183" i="1"/>
  <c r="E547" i="1"/>
  <c r="E26" i="1"/>
  <c r="E214" i="1"/>
  <c r="E93" i="1"/>
  <c r="E320" i="1"/>
  <c r="E352" i="1"/>
  <c r="E365" i="1"/>
  <c r="E827" i="1"/>
  <c r="E838" i="1"/>
  <c r="E873" i="1"/>
  <c r="E649" i="1"/>
  <c r="E267" i="1"/>
  <c r="E61" i="1"/>
  <c r="E795" i="1"/>
  <c r="E714" i="1"/>
  <c r="E612" i="1"/>
  <c r="E809" i="1"/>
  <c r="E20" i="1"/>
  <c r="E634" i="1"/>
  <c r="E656" i="1"/>
  <c r="E996" i="1"/>
  <c r="E496" i="1"/>
  <c r="E843" i="1"/>
  <c r="E742" i="1"/>
  <c r="E100" i="1"/>
  <c r="E152" i="1"/>
  <c r="E386" i="1"/>
  <c r="E292" i="1"/>
  <c r="E513" i="1"/>
  <c r="E116" i="1"/>
  <c r="E163" i="1"/>
  <c r="E860" i="1"/>
  <c r="E205" i="1"/>
  <c r="E244" i="1"/>
  <c r="E1000" i="1"/>
  <c r="E65" i="1"/>
  <c r="E939" i="1"/>
  <c r="E882" i="1"/>
  <c r="E85" i="1"/>
  <c r="E154" i="1"/>
  <c r="E912" i="1"/>
  <c r="E569" i="1"/>
  <c r="E497" i="1"/>
  <c r="E40" i="1"/>
  <c r="E762" i="1"/>
  <c r="E512" i="1"/>
  <c r="E804" i="1"/>
  <c r="E348" i="1"/>
  <c r="E179" i="1"/>
  <c r="E73" i="1"/>
  <c r="E932" i="1"/>
  <c r="E986" i="1"/>
  <c r="E581" i="1"/>
  <c r="E794" i="1"/>
  <c r="E963" i="1"/>
  <c r="E349" i="1"/>
  <c r="E892" i="1"/>
  <c r="E199" i="1"/>
  <c r="E127" i="1"/>
  <c r="E777" i="1"/>
  <c r="E139" i="1"/>
  <c r="E237" i="1"/>
  <c r="E66" i="1"/>
  <c r="E607" i="1"/>
  <c r="E911" i="1"/>
  <c r="E826" i="1"/>
  <c r="E226" i="1"/>
  <c r="E480" i="1"/>
  <c r="E472" i="1"/>
  <c r="E440" i="1"/>
  <c r="E715" i="1"/>
  <c r="E744" i="1"/>
  <c r="E570" i="1"/>
  <c r="E112" i="1"/>
  <c r="E106" i="1"/>
  <c r="E243" i="1"/>
  <c r="E343" i="1"/>
  <c r="E283" i="1"/>
  <c r="E971" i="1"/>
  <c r="E460" i="1"/>
  <c r="E401" i="1"/>
  <c r="E973" i="1"/>
  <c r="E959" i="1"/>
  <c r="E716" i="1"/>
  <c r="E367" i="1"/>
  <c r="E500" i="1"/>
  <c r="E236" i="1"/>
  <c r="E770" i="1"/>
  <c r="E448" i="1"/>
  <c r="E943" i="1"/>
  <c r="E837" i="1"/>
  <c r="E445" i="1"/>
  <c r="E705" i="1"/>
  <c r="E185" i="1"/>
  <c r="E898" i="1"/>
  <c r="E161" i="1"/>
  <c r="E645" i="1"/>
  <c r="E21" i="1"/>
  <c r="E129" i="1"/>
  <c r="E225" i="1"/>
  <c r="E284" i="1"/>
  <c r="E748" i="1"/>
  <c r="E413" i="1"/>
  <c r="E949" i="1"/>
  <c r="E353" i="1"/>
  <c r="E879" i="1"/>
  <c r="E930" i="1"/>
  <c r="E861" i="1"/>
  <c r="E713" i="1"/>
  <c r="E275" i="1"/>
  <c r="E421" i="1"/>
  <c r="E117" i="1"/>
  <c r="E850" i="1"/>
  <c r="E362" i="1"/>
  <c r="E416" i="1"/>
  <c r="E877" i="1"/>
  <c r="E430" i="1"/>
  <c r="E734" i="1"/>
  <c r="E84" i="1"/>
  <c r="E2" i="1"/>
  <c r="P2" i="1"/>
  <c r="E922" i="1"/>
  <c r="E167" i="1"/>
  <c r="E35" i="1"/>
  <c r="E509" i="1"/>
  <c r="E918" i="1"/>
  <c r="E151" i="1"/>
  <c r="E489" i="1"/>
  <c r="E387" i="1"/>
  <c r="E539" i="1"/>
  <c r="E670" i="1"/>
  <c r="E171" i="1"/>
  <c r="E263" i="1"/>
  <c r="E412" i="1"/>
  <c r="E935" i="1"/>
  <c r="E619" i="1"/>
  <c r="E60" i="1"/>
  <c r="E213" i="1"/>
  <c r="E443" i="1"/>
  <c r="E220" i="1"/>
  <c r="E27" i="1"/>
  <c r="E666" i="1"/>
  <c r="E945" i="1"/>
  <c r="E481" i="1"/>
  <c r="E188" i="1"/>
  <c r="E479" i="1"/>
  <c r="E76" i="1"/>
  <c r="E366" i="1"/>
  <c r="E249" i="1"/>
  <c r="E786" i="1"/>
  <c r="E681" i="1"/>
  <c r="E358" i="1"/>
  <c r="E299" i="1"/>
  <c r="E589" i="1"/>
  <c r="E411" i="1"/>
  <c r="E617" i="1"/>
  <c r="E544" i="1"/>
  <c r="E238" i="1"/>
  <c r="E934" i="1"/>
  <c r="E59" i="1"/>
  <c r="E521" i="1"/>
  <c r="E474" i="1"/>
  <c r="E542" i="1"/>
  <c r="E885" i="1"/>
  <c r="E146" i="1"/>
  <c r="E392" i="1"/>
  <c r="E372" i="1"/>
  <c r="E108" i="1"/>
  <c r="E917" i="1"/>
  <c r="E808" i="1"/>
  <c r="E293" i="1"/>
  <c r="E889" i="1"/>
  <c r="E380" i="1"/>
  <c r="E664" i="1"/>
  <c r="E351" i="1"/>
  <c r="E334" i="1"/>
  <c r="E240" i="1"/>
  <c r="E492" i="1"/>
  <c r="E871" i="1"/>
  <c r="E439" i="1"/>
  <c r="E363" i="1"/>
  <c r="E186" i="1"/>
  <c r="E718" i="1"/>
  <c r="E653" i="1"/>
  <c r="E588" i="1"/>
  <c r="E322" i="1"/>
  <c r="E956" i="1"/>
  <c r="E694" i="1"/>
  <c r="E463" i="1"/>
  <c r="E455" i="1"/>
  <c r="E218" i="1"/>
  <c r="E317" i="1"/>
  <c r="E603" i="1"/>
  <c r="E148" i="1"/>
  <c r="E373" i="1"/>
  <c r="E425" i="1"/>
  <c r="E675" i="1"/>
  <c r="E184" i="1"/>
  <c r="E677" i="1"/>
  <c r="E574" i="1"/>
  <c r="E297" i="1"/>
  <c r="E158" i="1"/>
  <c r="E524" i="1"/>
  <c r="E832" i="1"/>
  <c r="E347" i="1"/>
  <c r="E57" i="1"/>
  <c r="E924" i="1"/>
  <c r="E870" i="1"/>
  <c r="E4" i="1"/>
  <c r="E375" i="1"/>
  <c r="E767" i="1"/>
  <c r="E857" i="1"/>
  <c r="E993" i="1"/>
  <c r="E985" i="1"/>
  <c r="E74" i="1"/>
  <c r="E602" i="1"/>
  <c r="E229" i="1"/>
  <c r="E878" i="1"/>
  <c r="E329" i="1"/>
  <c r="E102" i="1"/>
  <c r="E271" i="1"/>
  <c r="E648" i="1"/>
  <c r="E895" i="1"/>
  <c r="E754" i="1"/>
  <c r="E798" i="1"/>
  <c r="E422" i="1"/>
  <c r="E842" i="1"/>
  <c r="E101" i="1"/>
  <c r="E28" i="1"/>
  <c r="E114" i="1"/>
  <c r="E571" i="1"/>
  <c r="E553" i="1"/>
  <c r="E41" i="1"/>
  <c r="E858" i="1"/>
  <c r="E631" i="1"/>
  <c r="E19" i="1"/>
  <c r="E176" i="1"/>
  <c r="E853" i="1"/>
  <c r="E17" i="1"/>
  <c r="E266" i="1"/>
  <c r="E790" i="1"/>
  <c r="E768" i="1"/>
  <c r="E928" i="1"/>
  <c r="E257" i="1"/>
  <c r="E212" i="1"/>
  <c r="E402" i="1"/>
  <c r="E563" i="1"/>
  <c r="E780" i="1"/>
  <c r="E140" i="1"/>
  <c r="E24" i="1"/>
  <c r="E331" i="1"/>
  <c r="E721" i="1"/>
  <c r="E732" i="1"/>
  <c r="E7" i="1"/>
  <c r="E125" i="1"/>
  <c r="E720" i="1"/>
  <c r="E135" i="1"/>
  <c r="E745" i="1"/>
  <c r="E682" i="1"/>
  <c r="E508" i="1"/>
  <c r="E198" i="1"/>
  <c r="E960" i="1"/>
  <c r="E874" i="1"/>
  <c r="E658" i="1"/>
  <c r="E640" i="1"/>
  <c r="E704" i="1"/>
  <c r="E952" i="1"/>
  <c r="E482" i="1"/>
  <c r="E96" i="1"/>
  <c r="E693" i="1"/>
  <c r="E12" i="1"/>
  <c r="E227" i="1"/>
  <c r="E686" i="1"/>
  <c r="E121" i="1"/>
  <c r="E478" i="1"/>
  <c r="E470" i="1"/>
  <c r="E660" i="1"/>
  <c r="E307" i="1"/>
  <c r="E738" i="1"/>
  <c r="E974" i="1"/>
  <c r="E946" i="1"/>
  <c r="E260" i="1"/>
  <c r="E567" i="1"/>
  <c r="E737" i="1"/>
  <c r="E592" i="1"/>
  <c r="E433" i="1"/>
  <c r="E104" i="1"/>
  <c r="E667" i="1"/>
  <c r="E636" i="1"/>
  <c r="E462" i="1"/>
  <c r="E505" i="1"/>
  <c r="E379" i="1"/>
  <c r="E168" i="1"/>
  <c r="E9" i="1"/>
  <c r="E864" i="1"/>
  <c r="E699" i="1"/>
  <c r="E629" i="1"/>
  <c r="E332" i="1"/>
  <c r="E994" i="1"/>
  <c r="E457" i="1"/>
  <c r="E426" i="1"/>
  <c r="E598" i="1"/>
  <c r="E281" i="1"/>
  <c r="E232" i="1"/>
  <c r="E289" i="1"/>
  <c r="E8" i="1"/>
  <c r="E262" i="1"/>
  <c r="E211" i="1"/>
  <c r="E18" i="1"/>
  <c r="E551" i="1"/>
  <c r="E97" i="1"/>
  <c r="E502" i="1"/>
  <c r="E507" i="1"/>
  <c r="E393" i="1"/>
  <c r="E958" i="1"/>
  <c r="E131" i="1"/>
  <c r="E68" i="1"/>
  <c r="E49" i="1"/>
  <c r="E759" i="1"/>
  <c r="E133" i="1"/>
  <c r="E6" i="1"/>
  <c r="E961" i="1"/>
  <c r="E45" i="1"/>
  <c r="E776" i="1"/>
  <c r="E730" i="1"/>
  <c r="E181" i="1"/>
  <c r="E415" i="1"/>
  <c r="E591" i="1"/>
  <c r="E123" i="1"/>
  <c r="E579" i="1"/>
  <c r="E981" i="1"/>
  <c r="E800" i="1"/>
  <c r="E920" i="1"/>
  <c r="E893" i="1"/>
  <c r="E308" i="1"/>
  <c r="E813" i="1"/>
  <c r="E357" i="1"/>
  <c r="E970" i="1"/>
  <c r="E382" i="1"/>
  <c r="E157" i="1"/>
  <c r="E743" i="1"/>
  <c r="E869" i="1"/>
  <c r="E282" i="1"/>
  <c r="E203" i="1"/>
  <c r="E420" i="1"/>
  <c r="E83" i="1"/>
  <c r="E338" i="1"/>
  <c r="E342" i="1"/>
  <c r="E296" i="1"/>
  <c r="E98" i="1"/>
  <c r="E989" i="1"/>
  <c r="E145" i="1"/>
  <c r="E712" i="1"/>
  <c r="E398" i="1"/>
  <c r="E164" i="1"/>
  <c r="E406" i="1"/>
  <c r="E468" i="1"/>
  <c r="E510" i="1"/>
  <c r="E33" i="1"/>
  <c r="E683" i="1"/>
  <c r="E165" i="1"/>
  <c r="E540" i="1"/>
  <c r="E731" i="1"/>
  <c r="E643" i="1"/>
  <c r="E965" i="1"/>
  <c r="E274" i="1"/>
  <c r="E948" i="1"/>
  <c r="E663" i="1"/>
  <c r="E82" i="1"/>
  <c r="E501" i="1"/>
  <c r="E298" i="1"/>
  <c r="E881" i="1"/>
  <c r="E39" i="1"/>
  <c r="E389" i="1"/>
  <c r="E248" i="1"/>
  <c r="E845" i="1"/>
  <c r="E287" i="1"/>
  <c r="E975" i="1"/>
  <c r="E844" i="1"/>
  <c r="E77" i="1"/>
  <c r="E311" i="1"/>
  <c r="E537" i="1"/>
  <c r="E228" i="1"/>
  <c r="E778" i="1"/>
  <c r="E395" i="1"/>
  <c r="E555" i="1"/>
  <c r="E498" i="1"/>
  <c r="E107" i="1"/>
  <c r="E726" i="1"/>
  <c r="E209" i="1"/>
  <c r="E967" i="1"/>
  <c r="E782" i="1"/>
  <c r="E851" i="1"/>
  <c r="E543" i="1"/>
  <c r="E546" i="1"/>
  <c r="E434" i="1"/>
  <c r="E972" i="1"/>
  <c r="E698" i="1"/>
  <c r="E119" i="1"/>
  <c r="E969" i="1"/>
  <c r="E637" i="1"/>
  <c r="E654" i="1"/>
  <c r="E280" i="1"/>
  <c r="E580" i="1"/>
  <c r="E111" i="1"/>
  <c r="E46" i="1"/>
  <c r="E690" i="1"/>
  <c r="E174" i="1"/>
  <c r="E599" i="1"/>
  <c r="E137" i="1"/>
  <c r="E810" i="1"/>
  <c r="E729" i="1"/>
  <c r="E761" i="1"/>
  <c r="E831" i="1"/>
  <c r="E378" i="1"/>
  <c r="E118" i="1"/>
  <c r="E883" i="1"/>
  <c r="E483" i="1"/>
  <c r="E200" i="1"/>
  <c r="E265" i="1"/>
  <c r="E216" i="1"/>
  <c r="E23" i="1"/>
  <c r="E875" i="1"/>
  <c r="E665" i="1"/>
  <c r="E371" i="1"/>
  <c r="E62" i="1"/>
  <c r="E469" i="1"/>
  <c r="E723" i="1"/>
  <c r="E662" i="1"/>
  <c r="E613" i="1"/>
  <c r="E933" i="1"/>
  <c r="E990" i="1"/>
  <c r="E259" i="1"/>
  <c r="E48" i="1"/>
  <c r="E431" i="1"/>
  <c r="E982" i="1"/>
  <c r="E196" i="1"/>
  <c r="E290" i="1"/>
  <c r="E81" i="1"/>
  <c r="E769" i="1"/>
  <c r="E300" i="1"/>
  <c r="E678" i="1"/>
  <c r="E611" i="1"/>
  <c r="E516" i="1"/>
  <c r="E575" i="1"/>
  <c r="E252" i="1"/>
  <c r="E16" i="1"/>
  <c r="E503" i="1"/>
  <c r="E30" i="1"/>
  <c r="E52" i="1"/>
  <c r="E291" i="1"/>
  <c r="E477" i="1"/>
  <c r="E285" i="1"/>
  <c r="E187" i="1"/>
  <c r="E368" i="1"/>
  <c r="E606" i="1"/>
  <c r="E172" i="1"/>
  <c r="E903" i="1"/>
  <c r="E175" i="1"/>
  <c r="E947" i="1"/>
  <c r="E736" i="1"/>
  <c r="E359" i="1"/>
  <c r="E854" i="1"/>
  <c r="E344" i="1"/>
  <c r="E609" i="1"/>
  <c r="E87" i="1"/>
  <c r="E92" i="1"/>
  <c r="E913" i="1"/>
  <c r="E940" i="1"/>
  <c r="E410" i="1"/>
  <c r="E94" i="1"/>
  <c r="E724" i="1"/>
  <c r="E396" i="1"/>
  <c r="E593" i="1"/>
  <c r="E360" i="1"/>
  <c r="E746" i="1"/>
  <c r="E906" i="1"/>
  <c r="E552" i="1"/>
  <c r="E464" i="1"/>
  <c r="E166" i="1"/>
  <c r="E156" i="1"/>
  <c r="E964" i="1"/>
  <c r="E143" i="1"/>
  <c r="E476" i="1"/>
  <c r="E51" i="1"/>
  <c r="E37" i="1"/>
  <c r="E652" i="1"/>
  <c r="E916" i="1"/>
  <c r="E450" i="1"/>
  <c r="E63" i="1"/>
  <c r="E442" i="1"/>
  <c r="E286" i="1"/>
  <c r="E78" i="1"/>
  <c r="E452" i="1"/>
  <c r="E150" i="1"/>
  <c r="E816" i="1"/>
  <c r="E659" i="1"/>
  <c r="E661" i="1"/>
  <c r="E356" i="1"/>
  <c r="E554" i="1"/>
  <c r="E953" i="1"/>
  <c r="E253" i="1"/>
  <c r="E180" i="1"/>
  <c r="E71" i="1"/>
  <c r="E369" i="1"/>
  <c r="E753" i="1"/>
  <c r="E79" i="1"/>
  <c r="E977" i="1"/>
  <c r="E456" i="1"/>
  <c r="E304" i="1"/>
  <c r="E983" i="1"/>
  <c r="E573" i="1"/>
  <c r="E820" i="1"/>
  <c r="E929" i="1"/>
  <c r="E384" i="1"/>
  <c r="E36" i="1"/>
  <c r="E10" i="1"/>
  <c r="E891" i="1"/>
  <c r="E936" i="1"/>
  <c r="E189" i="1"/>
  <c r="E812" i="1"/>
  <c r="E278" i="1"/>
  <c r="E178" i="1"/>
  <c r="E805" i="1"/>
  <c r="E38" i="1"/>
  <c r="E506" i="1"/>
  <c r="E142" i="1"/>
  <c r="E823" i="1"/>
  <c r="E109" i="1"/>
  <c r="E750" i="1"/>
  <c r="E499" i="1"/>
  <c r="E113" i="1"/>
  <c r="E138" i="1"/>
  <c r="E962" i="1"/>
  <c r="E535" i="1"/>
  <c r="E825" i="1"/>
  <c r="E132" i="1"/>
  <c r="E806" i="1"/>
  <c r="E950" i="1"/>
  <c r="E95" i="1"/>
  <c r="E534" i="1"/>
  <c r="E923" i="1"/>
  <c r="E538" i="1"/>
  <c r="E872" i="1"/>
  <c r="E582" i="1"/>
  <c r="E814" i="1"/>
  <c r="E316" i="1"/>
  <c r="E556" i="1"/>
  <c r="E1001" i="1"/>
  <c r="E141" i="1"/>
  <c r="E525" i="1"/>
  <c r="E781" i="1"/>
  <c r="E792" i="1"/>
  <c r="E756" i="1"/>
  <c r="E728" i="1"/>
  <c r="E315" i="1"/>
  <c r="E727" i="1"/>
  <c r="E279" i="1"/>
  <c r="E312" i="1"/>
  <c r="E839" i="1"/>
  <c r="E915" i="1"/>
  <c r="E997" i="1"/>
  <c r="E700" i="1"/>
  <c r="E991" i="1"/>
  <c r="E173" i="1"/>
  <c r="E202" i="1"/>
  <c r="E264" i="1"/>
  <c r="E615" i="1"/>
  <c r="E710" i="1"/>
  <c r="E987" i="1"/>
  <c r="E170" i="1"/>
  <c r="E584" i="1"/>
  <c r="E328" i="1"/>
  <c r="E684" i="1"/>
  <c r="E988" i="1"/>
  <c r="E495" i="1"/>
  <c r="E53" i="1"/>
  <c r="E302" i="1"/>
  <c r="E491" i="1"/>
  <c r="E641" i="1"/>
  <c r="E388" i="1"/>
  <c r="E908" i="1"/>
  <c r="E890" i="1"/>
  <c r="E771" i="1"/>
  <c r="E931" i="1"/>
  <c r="E528" i="1"/>
  <c r="E600" i="1"/>
  <c r="E55" i="1"/>
  <c r="E459" i="1"/>
  <c r="E566" i="1"/>
  <c r="E701" i="1"/>
  <c r="E531" i="1"/>
  <c r="E235" i="1"/>
  <c r="E258" i="1"/>
  <c r="E833" i="1"/>
  <c r="E791" i="1"/>
  <c r="E897" i="1"/>
  <c r="E739" i="1"/>
  <c r="E303" i="1"/>
  <c r="E774" i="1"/>
  <c r="E404" i="1"/>
  <c r="E432" i="1"/>
  <c r="E449" i="1"/>
  <c r="E846" i="1"/>
  <c r="E751" i="1"/>
  <c r="E944" i="1"/>
  <c r="E830" i="1"/>
  <c r="E219" i="1"/>
  <c r="E868" i="1"/>
  <c r="E616" i="1"/>
  <c r="E562" i="1"/>
  <c r="E251" i="1"/>
  <c r="E58" i="1"/>
  <c r="E465" i="1"/>
  <c r="E295" i="1"/>
  <c r="E273" i="1"/>
  <c r="E998" i="1"/>
  <c r="E504" i="1"/>
  <c r="E436" i="1"/>
  <c r="E747" i="1"/>
  <c r="E638" i="1"/>
  <c r="E590" i="1"/>
  <c r="E47" i="1"/>
  <c r="E817" i="1"/>
  <c r="E337" i="1"/>
  <c r="E597" i="1"/>
  <c r="E485" i="1"/>
  <c r="E191" i="1"/>
  <c r="E650" i="1"/>
  <c r="E821" i="1"/>
  <c r="E577" i="1"/>
  <c r="E741" i="1"/>
  <c r="E409" i="1"/>
  <c r="E488" i="1"/>
  <c r="E515" i="1"/>
  <c r="E69" i="1"/>
  <c r="E370" i="1"/>
  <c r="E153" i="1"/>
  <c r="E144" i="1"/>
  <c r="E657" i="1"/>
  <c r="E801" i="1"/>
  <c r="E103" i="1"/>
  <c r="E400" i="1"/>
  <c r="E564" i="1"/>
  <c r="E557" i="1"/>
  <c r="E896" i="1"/>
  <c r="E346" i="1"/>
  <c r="E70" i="1"/>
  <c r="E621" i="1"/>
  <c r="E788" i="1"/>
  <c r="E942" i="1"/>
  <c r="E674" i="1"/>
  <c r="E608" i="1"/>
  <c r="E867" i="1"/>
  <c r="E668" i="1"/>
  <c r="E905" i="1"/>
  <c r="E765" i="1"/>
  <c r="E927" i="1"/>
  <c r="E773" i="1"/>
  <c r="E646" i="1"/>
  <c r="E533" i="1"/>
  <c r="E195" i="1"/>
  <c r="E364" i="1"/>
  <c r="E124" i="1"/>
  <c r="E856" i="1"/>
  <c r="E494" i="1"/>
  <c r="E231" i="1"/>
  <c r="E848" i="1"/>
  <c r="E628" i="1"/>
  <c r="E859" i="1"/>
  <c r="E596" i="1"/>
  <c r="E67" i="1"/>
  <c r="E887" i="1"/>
  <c r="E558" i="1"/>
  <c r="E799" i="1"/>
  <c r="E760" i="1"/>
  <c r="E11" i="1"/>
  <c r="E518" i="1"/>
  <c r="E966" i="1"/>
  <c r="E419" i="1"/>
  <c r="E807" i="1"/>
  <c r="E583" i="1"/>
  <c r="E319" i="1"/>
  <c r="E749" i="1"/>
  <c r="E190" i="1"/>
  <c r="E32" i="1"/>
  <c r="E242" i="1"/>
  <c r="E811" i="1"/>
  <c r="E206" i="1"/>
  <c r="E702" i="1"/>
  <c r="E15" i="1"/>
  <c r="E126" i="1"/>
  <c r="E336" i="1"/>
  <c r="E54" i="1"/>
  <c r="E926" i="1"/>
  <c r="E471" i="1"/>
  <c r="E305" i="1"/>
  <c r="E385" i="1"/>
  <c r="E204" i="1"/>
  <c r="E894" i="1"/>
  <c r="E517" i="1"/>
  <c r="E561" i="1"/>
  <c r="E688" i="1"/>
  <c r="E245" i="1"/>
  <c r="E630" i="1"/>
  <c r="E755" i="1"/>
  <c r="E408" i="1"/>
  <c r="E376" i="1"/>
  <c r="E197" i="1"/>
  <c r="E340" i="1"/>
  <c r="E29" i="1"/>
  <c r="E309" i="1"/>
  <c r="E326" i="1"/>
  <c r="E254" i="1"/>
  <c r="E695" i="1"/>
  <c r="E673" i="1"/>
  <c r="E568" i="1"/>
  <c r="E763" i="1"/>
  <c r="E162" i="1"/>
  <c r="E335" i="1"/>
  <c r="E424" i="1"/>
  <c r="E34" i="1"/>
  <c r="E919" i="1"/>
  <c r="E671" i="1"/>
  <c r="E725" i="1"/>
  <c r="E914" i="1"/>
  <c r="E984" i="1"/>
  <c r="E381" i="1"/>
  <c r="E520" i="1"/>
  <c r="E272" i="1"/>
  <c r="E405" i="1"/>
  <c r="E834" i="1"/>
  <c r="E888" i="1"/>
  <c r="E458" i="1"/>
  <c r="E475" i="1"/>
  <c r="E766" i="1"/>
  <c r="E438" i="1"/>
  <c r="E418" i="1"/>
  <c r="E866" i="1"/>
  <c r="E594" i="1"/>
  <c r="E904" i="1"/>
  <c r="E707" i="1"/>
  <c r="E461" i="1"/>
  <c r="E490" i="1"/>
  <c r="E467" i="1"/>
  <c r="E793" i="1"/>
  <c r="E979" i="1"/>
  <c r="E201" i="1"/>
  <c r="E31" i="1"/>
  <c r="E899" i="1"/>
  <c r="E221" i="1"/>
  <c r="E775" i="1"/>
  <c r="E128" i="1"/>
  <c r="E417" i="1"/>
  <c r="E610" i="1"/>
  <c r="E310" i="1"/>
  <c r="E444" i="1"/>
  <c r="E852" i="1"/>
  <c r="E614" i="1"/>
  <c r="E784" i="1"/>
  <c r="E288" i="1"/>
  <c r="E679" i="1"/>
  <c r="E587" i="1"/>
  <c r="E255" i="1"/>
  <c r="E122" i="1"/>
  <c r="E50" i="1"/>
  <c r="E177" i="1"/>
  <c r="E493" i="1"/>
  <c r="E149" i="1"/>
  <c r="E604" i="1"/>
  <c r="E223" i="1"/>
  <c r="E819" i="1"/>
  <c r="E355" i="1"/>
  <c r="E549" i="1"/>
  <c r="E655" i="1"/>
  <c r="E572" i="1"/>
  <c r="E978" i="1"/>
  <c r="E192" i="1"/>
  <c r="E80" i="1"/>
  <c r="E796" i="1"/>
  <c r="E314" i="1"/>
  <c r="E797" i="1"/>
  <c r="E740" i="1"/>
  <c r="E327" i="1"/>
  <c r="E42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P429" i="1"/>
  <c r="P327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P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P797" i="1"/>
  <c r="P314" i="1"/>
  <c r="P796" i="1"/>
  <c r="P80" i="1"/>
  <c r="P192" i="1"/>
  <c r="P572" i="1"/>
  <c r="P655" i="1"/>
  <c r="P549" i="1"/>
  <c r="P355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P819" i="1"/>
  <c r="P223" i="1"/>
  <c r="P604" i="1"/>
  <c r="P149" i="1"/>
  <c r="P493" i="1"/>
  <c r="P177" i="1"/>
  <c r="P50" i="1"/>
  <c r="P122" i="1"/>
  <c r="P255" i="1"/>
  <c r="P587" i="1"/>
  <c r="P679" i="1"/>
  <c r="P288" i="1"/>
  <c r="P784" i="1"/>
  <c r="P614" i="1"/>
  <c r="P444" i="1"/>
  <c r="P310" i="1"/>
  <c r="P610" i="1"/>
  <c r="P417" i="1"/>
  <c r="P128" i="1"/>
  <c r="P775" i="1"/>
  <c r="P221" i="1"/>
  <c r="P31" i="1"/>
  <c r="P201" i="1"/>
  <c r="P793" i="1"/>
  <c r="P467" i="1"/>
  <c r="P490" i="1"/>
  <c r="P461" i="1"/>
  <c r="P707" i="1"/>
  <c r="P594" i="1"/>
  <c r="P418" i="1"/>
  <c r="P438" i="1"/>
  <c r="P766" i="1"/>
  <c r="P475" i="1"/>
  <c r="P458" i="1"/>
  <c r="P405" i="1"/>
  <c r="P272" i="1"/>
  <c r="P520" i="1"/>
  <c r="P381" i="1"/>
  <c r="P725" i="1"/>
  <c r="P671" i="1"/>
  <c r="P34" i="1"/>
  <c r="P424" i="1"/>
  <c r="P335" i="1"/>
  <c r="P162" i="1"/>
  <c r="P763" i="1"/>
  <c r="P568" i="1"/>
  <c r="P673" i="1"/>
  <c r="P695" i="1"/>
  <c r="P254" i="1"/>
  <c r="P326" i="1"/>
  <c r="P309" i="1"/>
  <c r="P29" i="1"/>
  <c r="P340" i="1"/>
  <c r="P197" i="1"/>
  <c r="P376" i="1"/>
  <c r="P408" i="1"/>
  <c r="P755" i="1"/>
  <c r="P630" i="1"/>
  <c r="P245" i="1"/>
  <c r="P688" i="1"/>
  <c r="P561" i="1"/>
  <c r="P517" i="1"/>
  <c r="P204" i="1"/>
  <c r="P385" i="1"/>
  <c r="P305" i="1"/>
  <c r="P471" i="1"/>
  <c r="P54" i="1"/>
  <c r="P336" i="1"/>
  <c r="P126" i="1"/>
  <c r="P15" i="1"/>
  <c r="P702" i="1"/>
  <c r="P206" i="1"/>
  <c r="P811" i="1"/>
  <c r="P242" i="1"/>
  <c r="P32" i="1"/>
  <c r="P190" i="1"/>
  <c r="P749" i="1"/>
  <c r="P319" i="1"/>
  <c r="P583" i="1"/>
  <c r="P807" i="1"/>
  <c r="P419" i="1"/>
  <c r="P518" i="1"/>
  <c r="P11" i="1"/>
  <c r="P760" i="1"/>
  <c r="P799" i="1"/>
  <c r="P558" i="1"/>
  <c r="P67" i="1"/>
  <c r="P596" i="1"/>
  <c r="P628" i="1"/>
  <c r="P231" i="1"/>
  <c r="P494" i="1"/>
  <c r="P124" i="1"/>
  <c r="P364" i="1"/>
  <c r="P195" i="1"/>
  <c r="P533" i="1"/>
  <c r="P646" i="1"/>
  <c r="P773" i="1"/>
  <c r="P765" i="1"/>
  <c r="P668" i="1"/>
  <c r="P608" i="1"/>
  <c r="P674" i="1"/>
  <c r="P788" i="1"/>
  <c r="P621" i="1"/>
  <c r="P70" i="1"/>
  <c r="P346" i="1"/>
  <c r="P557" i="1"/>
  <c r="P564" i="1"/>
  <c r="P400" i="1"/>
  <c r="P103" i="1"/>
  <c r="P801" i="1"/>
  <c r="P657" i="1"/>
  <c r="P144" i="1"/>
  <c r="P153" i="1"/>
  <c r="P370" i="1"/>
  <c r="P69" i="1"/>
  <c r="P515" i="1"/>
  <c r="P488" i="1"/>
  <c r="P409" i="1"/>
  <c r="P741" i="1"/>
  <c r="P577" i="1"/>
  <c r="F820" i="1"/>
  <c r="F821" i="1"/>
  <c r="P821" i="1"/>
  <c r="P650" i="1"/>
  <c r="P191" i="1"/>
  <c r="P485" i="1"/>
  <c r="P597" i="1"/>
  <c r="P337" i="1"/>
  <c r="P817" i="1"/>
  <c r="P47" i="1"/>
  <c r="P590" i="1"/>
  <c r="P638" i="1"/>
  <c r="P747" i="1"/>
  <c r="P436" i="1"/>
  <c r="P504" i="1"/>
  <c r="P273" i="1"/>
  <c r="P295" i="1"/>
  <c r="P465" i="1"/>
  <c r="P58" i="1"/>
  <c r="P251" i="1"/>
  <c r="P562" i="1"/>
  <c r="P616" i="1"/>
  <c r="P219" i="1"/>
  <c r="P751" i="1"/>
  <c r="P449" i="1"/>
  <c r="P432" i="1"/>
  <c r="P404" i="1"/>
  <c r="P774" i="1"/>
  <c r="P303" i="1"/>
  <c r="P739" i="1"/>
  <c r="P791" i="1"/>
  <c r="P258" i="1"/>
  <c r="P235" i="1"/>
  <c r="P531" i="1"/>
  <c r="P701" i="1"/>
  <c r="P566" i="1"/>
  <c r="P459" i="1"/>
  <c r="P55" i="1"/>
  <c r="P600" i="1"/>
  <c r="P528" i="1"/>
  <c r="P771" i="1"/>
  <c r="P388" i="1"/>
  <c r="P641" i="1"/>
  <c r="P491" i="1"/>
  <c r="P302" i="1"/>
  <c r="P53" i="1"/>
  <c r="P495" i="1"/>
  <c r="P684" i="1"/>
  <c r="P328" i="1"/>
  <c r="P584" i="1"/>
  <c r="P170" i="1"/>
  <c r="P710" i="1"/>
  <c r="P615" i="1"/>
  <c r="P264" i="1"/>
  <c r="P202" i="1"/>
  <c r="P173" i="1"/>
  <c r="P700" i="1"/>
  <c r="P312" i="1"/>
  <c r="P279" i="1"/>
  <c r="P727" i="1"/>
  <c r="P315" i="1"/>
  <c r="P728" i="1"/>
  <c r="P756" i="1"/>
  <c r="P792" i="1"/>
  <c r="P781" i="1"/>
  <c r="P525" i="1"/>
  <c r="P141" i="1"/>
  <c r="P556" i="1"/>
  <c r="P316" i="1"/>
  <c r="P814" i="1"/>
  <c r="P582" i="1"/>
  <c r="P538" i="1"/>
  <c r="P534" i="1"/>
  <c r="P95" i="1"/>
  <c r="P806" i="1"/>
  <c r="P132" i="1"/>
  <c r="P535" i="1"/>
  <c r="P138" i="1"/>
  <c r="P113" i="1"/>
  <c r="P499" i="1"/>
  <c r="P750" i="1"/>
  <c r="P109" i="1"/>
  <c r="F822" i="1"/>
  <c r="F823" i="1"/>
  <c r="P823" i="1"/>
  <c r="P142" i="1"/>
  <c r="P506" i="1"/>
  <c r="P38" i="1"/>
  <c r="P805" i="1"/>
  <c r="P178" i="1"/>
  <c r="P278" i="1"/>
  <c r="P812" i="1"/>
  <c r="P189" i="1"/>
  <c r="P10" i="1"/>
  <c r="P36" i="1"/>
  <c r="P384" i="1"/>
  <c r="P820" i="1"/>
  <c r="P573" i="1"/>
  <c r="P304" i="1"/>
  <c r="P456" i="1"/>
  <c r="P79" i="1"/>
  <c r="P753" i="1"/>
  <c r="P369" i="1"/>
  <c r="P71" i="1"/>
  <c r="P180" i="1"/>
  <c r="P253" i="1"/>
  <c r="P554" i="1"/>
  <c r="P356" i="1"/>
  <c r="P661" i="1"/>
  <c r="P659" i="1"/>
  <c r="P816" i="1"/>
  <c r="P150" i="1"/>
  <c r="P452" i="1"/>
  <c r="P78" i="1"/>
  <c r="P286" i="1"/>
  <c r="P442" i="1"/>
  <c r="P63" i="1"/>
  <c r="P450" i="1"/>
  <c r="P652" i="1"/>
  <c r="P37" i="1"/>
  <c r="P51" i="1"/>
  <c r="P476" i="1"/>
  <c r="P143" i="1"/>
  <c r="P156" i="1"/>
  <c r="P166" i="1"/>
  <c r="P464" i="1"/>
  <c r="P552" i="1"/>
  <c r="P746" i="1"/>
  <c r="P360" i="1"/>
  <c r="P593" i="1"/>
  <c r="P396" i="1"/>
  <c r="P724" i="1"/>
  <c r="P94" i="1"/>
  <c r="P410" i="1"/>
  <c r="P92" i="1"/>
  <c r="P87" i="1"/>
  <c r="P609" i="1"/>
  <c r="P344" i="1"/>
  <c r="P359" i="1"/>
  <c r="P736" i="1"/>
  <c r="P175" i="1"/>
  <c r="P172" i="1"/>
  <c r="P606" i="1"/>
  <c r="P368" i="1"/>
  <c r="P187" i="1"/>
  <c r="P285" i="1"/>
  <c r="P477" i="1"/>
  <c r="P291" i="1"/>
  <c r="P52" i="1"/>
  <c r="P30" i="1"/>
  <c r="P503" i="1"/>
  <c r="P16" i="1"/>
  <c r="P252" i="1"/>
  <c r="P575" i="1"/>
  <c r="P516" i="1"/>
  <c r="P611" i="1"/>
  <c r="P678" i="1"/>
  <c r="P300" i="1"/>
  <c r="P769" i="1"/>
  <c r="P81" i="1"/>
  <c r="P290" i="1"/>
  <c r="P196" i="1"/>
  <c r="P431" i="1"/>
  <c r="P48" i="1"/>
  <c r="P259" i="1"/>
  <c r="P613" i="1"/>
  <c r="P662" i="1"/>
  <c r="P723" i="1"/>
  <c r="P469" i="1"/>
  <c r="P62" i="1"/>
  <c r="P371" i="1"/>
  <c r="P665" i="1"/>
  <c r="P23" i="1"/>
  <c r="P216" i="1"/>
  <c r="P265" i="1"/>
  <c r="P200" i="1"/>
  <c r="P483" i="1"/>
  <c r="P118" i="1"/>
  <c r="P378" i="1"/>
  <c r="P761" i="1"/>
  <c r="P729" i="1"/>
  <c r="P810" i="1"/>
  <c r="P137" i="1"/>
  <c r="P599" i="1"/>
  <c r="P174" i="1"/>
  <c r="P690" i="1"/>
  <c r="P46" i="1"/>
  <c r="P111" i="1"/>
  <c r="P580" i="1"/>
  <c r="P280" i="1"/>
  <c r="P654" i="1"/>
  <c r="P637" i="1"/>
  <c r="P119" i="1"/>
  <c r="P698" i="1"/>
  <c r="P434" i="1"/>
  <c r="P546" i="1"/>
  <c r="P543" i="1"/>
  <c r="P782" i="1"/>
  <c r="P209" i="1"/>
  <c r="P726" i="1"/>
  <c r="P107" i="1"/>
  <c r="P498" i="1"/>
  <c r="P555" i="1"/>
  <c r="P395" i="1"/>
  <c r="P778" i="1"/>
  <c r="P228" i="1"/>
  <c r="P537" i="1"/>
  <c r="P311" i="1"/>
  <c r="P77" i="1"/>
  <c r="P287" i="1"/>
  <c r="P248" i="1"/>
  <c r="P389" i="1"/>
  <c r="P39" i="1"/>
  <c r="P298" i="1"/>
  <c r="P501" i="1"/>
  <c r="P82" i="1"/>
  <c r="P663" i="1"/>
  <c r="P274" i="1"/>
  <c r="P643" i="1"/>
  <c r="P731" i="1"/>
  <c r="P540" i="1"/>
  <c r="P165" i="1"/>
  <c r="P683" i="1"/>
  <c r="P33" i="1"/>
  <c r="P510" i="1"/>
  <c r="P468" i="1"/>
  <c r="P406" i="1"/>
  <c r="P164" i="1"/>
  <c r="P398" i="1"/>
  <c r="P712" i="1"/>
  <c r="P145" i="1"/>
  <c r="P98" i="1"/>
  <c r="P296" i="1"/>
  <c r="P342" i="1"/>
  <c r="P338" i="1"/>
  <c r="P83" i="1"/>
  <c r="P420" i="1"/>
  <c r="P203" i="1"/>
  <c r="P282" i="1"/>
  <c r="P743" i="1"/>
  <c r="P157" i="1"/>
  <c r="P382" i="1"/>
  <c r="P357" i="1"/>
  <c r="P813" i="1"/>
  <c r="P308" i="1"/>
  <c r="P800" i="1"/>
  <c r="P579" i="1"/>
  <c r="P123" i="1"/>
  <c r="P591" i="1"/>
  <c r="P415" i="1"/>
  <c r="P181" i="1"/>
  <c r="P730" i="1"/>
  <c r="P776" i="1"/>
  <c r="P45" i="1"/>
  <c r="P6" i="1"/>
  <c r="P133" i="1"/>
  <c r="P759" i="1"/>
  <c r="P49" i="1"/>
  <c r="P68" i="1"/>
  <c r="P131" i="1"/>
  <c r="P393" i="1"/>
  <c r="P507" i="1"/>
  <c r="P502" i="1"/>
  <c r="P97" i="1"/>
  <c r="P551" i="1"/>
  <c r="P18" i="1"/>
  <c r="P211" i="1"/>
  <c r="P262" i="1"/>
  <c r="P8" i="1"/>
  <c r="P289" i="1"/>
  <c r="P232" i="1"/>
  <c r="P281" i="1"/>
  <c r="P598" i="1"/>
  <c r="P426" i="1"/>
  <c r="P457" i="1"/>
  <c r="P332" i="1"/>
  <c r="P629" i="1"/>
  <c r="P699" i="1"/>
  <c r="P9" i="1"/>
  <c r="P168" i="1"/>
  <c r="P379" i="1"/>
  <c r="P505" i="1"/>
  <c r="P462" i="1"/>
  <c r="P636" i="1"/>
  <c r="P667" i="1"/>
  <c r="P104" i="1"/>
  <c r="P433" i="1"/>
  <c r="P592" i="1"/>
  <c r="P737" i="1"/>
  <c r="P567" i="1"/>
  <c r="P260" i="1"/>
  <c r="P738" i="1"/>
  <c r="P307" i="1"/>
  <c r="P660" i="1"/>
  <c r="P470" i="1"/>
  <c r="P478" i="1"/>
  <c r="P121" i="1"/>
  <c r="P686" i="1"/>
  <c r="P227" i="1"/>
  <c r="P12" i="1"/>
  <c r="P693" i="1"/>
  <c r="P96" i="1"/>
  <c r="P482" i="1"/>
  <c r="P704" i="1"/>
  <c r="P640" i="1"/>
  <c r="P658" i="1"/>
  <c r="P198" i="1"/>
  <c r="P508" i="1"/>
  <c r="P682" i="1"/>
  <c r="P745" i="1"/>
  <c r="P135" i="1"/>
  <c r="P720" i="1"/>
  <c r="P125" i="1"/>
  <c r="P7" i="1"/>
  <c r="P732" i="1"/>
  <c r="P721" i="1"/>
  <c r="P331" i="1"/>
  <c r="P24" i="1"/>
  <c r="P140" i="1"/>
  <c r="P780" i="1"/>
  <c r="P563" i="1"/>
  <c r="P402" i="1"/>
  <c r="P212" i="1"/>
  <c r="P257" i="1"/>
  <c r="P768" i="1"/>
  <c r="P790" i="1"/>
  <c r="P266" i="1"/>
  <c r="P17" i="1"/>
  <c r="P176" i="1"/>
  <c r="P19" i="1"/>
  <c r="P631" i="1"/>
  <c r="P41" i="1"/>
  <c r="P553" i="1"/>
  <c r="P571" i="1"/>
  <c r="P114" i="1"/>
  <c r="P28" i="1"/>
  <c r="P101" i="1"/>
  <c r="P422" i="1"/>
  <c r="P798" i="1"/>
  <c r="P754" i="1"/>
  <c r="P648" i="1"/>
  <c r="P271" i="1"/>
  <c r="P102" i="1"/>
  <c r="P329" i="1"/>
  <c r="P229" i="1"/>
  <c r="P602" i="1"/>
  <c r="P74" i="1"/>
  <c r="P767" i="1"/>
  <c r="P375" i="1"/>
  <c r="P4" i="1"/>
  <c r="P57" i="1"/>
  <c r="P347" i="1"/>
  <c r="P524" i="1"/>
  <c r="P158" i="1"/>
  <c r="P297" i="1"/>
  <c r="P574" i="1"/>
  <c r="P677" i="1"/>
  <c r="P184" i="1"/>
  <c r="P675" i="1"/>
  <c r="P425" i="1"/>
  <c r="P373" i="1"/>
  <c r="P148" i="1"/>
  <c r="P603" i="1"/>
  <c r="P317" i="1"/>
  <c r="P218" i="1"/>
  <c r="P455" i="1"/>
  <c r="P463" i="1"/>
  <c r="P694" i="1"/>
  <c r="P322" i="1"/>
  <c r="P588" i="1"/>
  <c r="P653" i="1"/>
  <c r="P718" i="1"/>
  <c r="P186" i="1"/>
  <c r="P363" i="1"/>
  <c r="P439" i="1"/>
  <c r="P492" i="1"/>
  <c r="P240" i="1"/>
  <c r="P334" i="1"/>
  <c r="P351" i="1"/>
  <c r="P664" i="1"/>
  <c r="P380" i="1"/>
  <c r="P293" i="1"/>
  <c r="P808" i="1"/>
  <c r="P108" i="1"/>
  <c r="P372" i="1"/>
  <c r="P392" i="1"/>
  <c r="P146" i="1"/>
  <c r="P542" i="1"/>
  <c r="P474" i="1"/>
  <c r="P521" i="1"/>
  <c r="P59" i="1"/>
  <c r="P238" i="1"/>
  <c r="P544" i="1"/>
  <c r="P617" i="1"/>
  <c r="P411" i="1"/>
  <c r="P589" i="1"/>
  <c r="P299" i="1"/>
  <c r="P358" i="1"/>
  <c r="P681" i="1"/>
  <c r="P786" i="1"/>
  <c r="P249" i="1"/>
  <c r="P366" i="1"/>
  <c r="P76" i="1"/>
  <c r="P479" i="1"/>
  <c r="P188" i="1"/>
  <c r="P481" i="1"/>
  <c r="P666" i="1"/>
  <c r="P27" i="1"/>
  <c r="P220" i="1"/>
  <c r="P443" i="1"/>
  <c r="P213" i="1"/>
  <c r="P60" i="1"/>
  <c r="P619" i="1"/>
  <c r="P412" i="1"/>
  <c r="P263" i="1"/>
  <c r="P171" i="1"/>
  <c r="P670" i="1"/>
  <c r="P539" i="1"/>
  <c r="P387" i="1"/>
  <c r="P489" i="1"/>
  <c r="P151" i="1"/>
  <c r="P509" i="1"/>
  <c r="P35" i="1"/>
  <c r="P167" i="1"/>
  <c r="P84" i="1"/>
  <c r="P734" i="1"/>
  <c r="P430" i="1"/>
  <c r="P416" i="1"/>
  <c r="P362" i="1"/>
  <c r="P117" i="1"/>
  <c r="P421" i="1"/>
  <c r="P275" i="1"/>
  <c r="P713" i="1"/>
  <c r="P353" i="1"/>
  <c r="P413" i="1"/>
  <c r="P748" i="1"/>
  <c r="P284" i="1"/>
  <c r="P225" i="1"/>
  <c r="P129" i="1"/>
  <c r="P21" i="1"/>
  <c r="P645" i="1"/>
  <c r="P161" i="1"/>
  <c r="P185" i="1"/>
  <c r="P705" i="1"/>
  <c r="P445" i="1"/>
  <c r="P448" i="1"/>
  <c r="P770" i="1"/>
  <c r="P236" i="1"/>
  <c r="P500" i="1"/>
  <c r="P367" i="1"/>
  <c r="P716" i="1"/>
  <c r="P401" i="1"/>
  <c r="P460" i="1"/>
  <c r="P283" i="1"/>
  <c r="P343" i="1"/>
  <c r="P243" i="1"/>
  <c r="P106" i="1"/>
  <c r="P112" i="1"/>
  <c r="P570" i="1"/>
  <c r="P744" i="1"/>
  <c r="P715" i="1"/>
  <c r="P440" i="1"/>
  <c r="P472" i="1"/>
  <c r="P480" i="1"/>
  <c r="P226" i="1"/>
  <c r="P607" i="1"/>
  <c r="P66" i="1"/>
  <c r="P237" i="1"/>
  <c r="P139" i="1"/>
  <c r="P777" i="1"/>
  <c r="P127" i="1"/>
  <c r="P199" i="1"/>
  <c r="P349" i="1"/>
  <c r="P794" i="1"/>
  <c r="P581" i="1"/>
  <c r="P73" i="1"/>
  <c r="P179" i="1"/>
  <c r="P348" i="1"/>
  <c r="P804" i="1"/>
  <c r="P512" i="1"/>
  <c r="P762" i="1"/>
  <c r="P40" i="1"/>
  <c r="P497" i="1"/>
  <c r="P569" i="1"/>
  <c r="P154" i="1"/>
  <c r="P85" i="1"/>
  <c r="P65" i="1"/>
  <c r="P244" i="1"/>
  <c r="P205" i="1"/>
  <c r="P163" i="1"/>
  <c r="P116" i="1"/>
  <c r="P513" i="1"/>
  <c r="P292" i="1"/>
  <c r="P386" i="1"/>
  <c r="P152" i="1"/>
  <c r="P100" i="1"/>
  <c r="P742" i="1"/>
  <c r="P496" i="1"/>
  <c r="P656" i="1"/>
  <c r="P634" i="1"/>
  <c r="P20" i="1"/>
  <c r="P809" i="1"/>
  <c r="P612" i="1"/>
  <c r="P714" i="1"/>
  <c r="P795" i="1"/>
  <c r="P61" i="1"/>
  <c r="P267" i="1"/>
  <c r="P649" i="1"/>
  <c r="P365" i="1"/>
  <c r="P352" i="1"/>
  <c r="P320" i="1"/>
  <c r="P93" i="1"/>
  <c r="P214" i="1"/>
  <c r="P26" i="1"/>
  <c r="P547" i="1"/>
  <c r="P183" i="1"/>
  <c r="P519" i="1"/>
  <c r="P511" i="1"/>
  <c r="P691" i="1"/>
  <c r="P427" i="1"/>
  <c r="P789" i="1"/>
  <c r="P22" i="1"/>
  <c r="P565" i="1"/>
  <c r="P578" i="1"/>
  <c r="P75" i="1"/>
  <c r="P182" i="1"/>
  <c r="P306" i="1"/>
  <c r="P13" i="1"/>
  <c r="P88" i="1"/>
  <c r="P330" i="1"/>
  <c r="P43" i="1"/>
  <c r="P56" i="1"/>
  <c r="P454" i="1"/>
  <c r="P620" i="1"/>
  <c r="P374" i="1"/>
  <c r="P250" i="1"/>
  <c r="P208" i="1"/>
  <c r="P703" i="1"/>
  <c r="P523" i="1"/>
  <c r="P576" i="1"/>
  <c r="P14" i="1"/>
  <c r="P787" i="1"/>
  <c r="P361" i="1"/>
  <c r="P708" i="1"/>
  <c r="P301" i="1"/>
  <c r="P647" i="1"/>
  <c r="P25" i="1"/>
  <c r="P626" i="1"/>
  <c r="P815" i="1"/>
  <c r="P627" i="1"/>
  <c r="P44" i="1"/>
  <c r="P318" i="1"/>
  <c r="P692" i="1"/>
  <c r="P399" i="1"/>
  <c r="P428" i="1"/>
  <c r="P635" i="1"/>
  <c r="P527" i="1"/>
  <c r="P532" i="1"/>
  <c r="P64" i="1"/>
  <c r="P160" i="1"/>
  <c r="P487" i="1"/>
  <c r="P536" i="1"/>
  <c r="P639" i="1"/>
  <c r="P676" i="1"/>
  <c r="P120" i="1"/>
  <c r="P268" i="1"/>
  <c r="P785" i="1"/>
  <c r="P687" i="1"/>
  <c r="F824" i="1"/>
  <c r="P824" i="1"/>
  <c r="P522" i="1"/>
  <c r="P651" i="1"/>
  <c r="P383" i="1"/>
  <c r="P541" i="1"/>
  <c r="P530" i="1"/>
  <c r="P757" i="1"/>
  <c r="P269" i="1"/>
  <c r="P545" i="1"/>
  <c r="P350" i="1"/>
  <c r="P159" i="1"/>
  <c r="P473" i="1"/>
  <c r="P224" i="1"/>
  <c r="P441" i="1"/>
  <c r="P230" i="1"/>
  <c r="P622" i="1"/>
  <c r="P633" i="1"/>
  <c r="P323" i="1"/>
  <c r="P147" i="1"/>
  <c r="P783" i="1"/>
  <c r="P134" i="1"/>
  <c r="P548" i="1"/>
  <c r="P241" i="1"/>
  <c r="P324" i="1"/>
  <c r="P706" i="1"/>
  <c r="P207" i="1"/>
  <c r="P764" i="1"/>
  <c r="P169" i="1"/>
  <c r="P261" i="1"/>
  <c r="P210" i="1"/>
  <c r="P437" i="1"/>
  <c r="P435" i="1"/>
  <c r="P42" i="1"/>
  <c r="P717" i="1"/>
  <c r="P623" i="1"/>
  <c r="P194" i="1"/>
  <c r="P484" i="1"/>
  <c r="P680" i="1"/>
  <c r="P390" i="1"/>
  <c r="P585" i="1"/>
  <c r="P233" i="1"/>
  <c r="P193" i="1"/>
  <c r="P802" i="1"/>
  <c r="P345" i="1"/>
  <c r="P689" i="1"/>
  <c r="P486" i="1"/>
  <c r="P642" i="1"/>
  <c r="P246" i="1"/>
  <c r="P313" i="1"/>
  <c r="P625" i="1"/>
  <c r="P601" i="1"/>
  <c r="P217" i="1"/>
  <c r="P752" i="1"/>
  <c r="P110" i="1"/>
  <c r="P155" i="1"/>
  <c r="P270" i="1"/>
  <c r="P105" i="1"/>
  <c r="P91" i="1"/>
  <c r="P130" i="1"/>
  <c r="P453" i="1"/>
  <c r="P86" i="1"/>
  <c r="P697" i="1"/>
  <c r="P136" i="1"/>
  <c r="P595" i="1"/>
  <c r="P5" i="1"/>
  <c r="P719" i="1"/>
  <c r="P89" i="1"/>
  <c r="P115" i="1"/>
  <c r="P822" i="1"/>
  <c r="P377" i="1"/>
  <c r="P560" i="1"/>
  <c r="P696" i="1"/>
  <c r="P397" i="1"/>
  <c r="P403" i="1"/>
  <c r="P624" i="1"/>
  <c r="P215" i="1"/>
  <c r="P779" i="1"/>
  <c r="P446" i="1"/>
  <c r="P407" i="1"/>
  <c r="P277" i="1"/>
  <c r="P772" i="1"/>
  <c r="P709" i="1"/>
  <c r="P294" i="1"/>
  <c r="P466" i="1"/>
  <c r="F825" i="1"/>
  <c r="P825" i="1"/>
  <c r="F826" i="1"/>
  <c r="P826" i="1"/>
  <c r="F827" i="1"/>
  <c r="P827" i="1"/>
  <c r="F828" i="1"/>
  <c r="F829" i="1"/>
  <c r="P829" i="1"/>
  <c r="F830" i="1"/>
  <c r="P830" i="1"/>
  <c r="F831" i="1"/>
  <c r="P831" i="1"/>
  <c r="F832" i="1"/>
  <c r="P832" i="1"/>
  <c r="F833" i="1"/>
  <c r="P833" i="1"/>
  <c r="F834" i="1"/>
  <c r="P834" i="1"/>
  <c r="F835" i="1"/>
  <c r="P835" i="1"/>
  <c r="F836" i="1"/>
  <c r="P836" i="1"/>
  <c r="F837" i="1"/>
  <c r="P837" i="1"/>
  <c r="F838" i="1"/>
  <c r="P838" i="1"/>
  <c r="F839" i="1"/>
  <c r="P839" i="1"/>
  <c r="F840" i="1"/>
  <c r="P840" i="1"/>
  <c r="F841" i="1"/>
  <c r="P841" i="1"/>
  <c r="F842" i="1"/>
  <c r="P842" i="1"/>
  <c r="F843" i="1"/>
  <c r="P843" i="1"/>
  <c r="F844" i="1"/>
  <c r="P844" i="1"/>
  <c r="F845" i="1"/>
  <c r="P845" i="1"/>
  <c r="F846" i="1"/>
  <c r="P846" i="1"/>
  <c r="F847" i="1"/>
  <c r="P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P3" i="1"/>
  <c r="P222" i="1"/>
  <c r="P451" i="1"/>
  <c r="P90" i="1"/>
  <c r="P394" i="1"/>
  <c r="P526" i="1"/>
  <c r="P333" i="1"/>
  <c r="P339" i="1"/>
  <c r="P644" i="1"/>
  <c r="P391" i="1"/>
  <c r="P276" i="1"/>
  <c r="P803" i="1"/>
  <c r="P354" i="1"/>
  <c r="P514" i="1"/>
  <c r="P818" i="1"/>
  <c r="P618" i="1"/>
  <c r="P672" i="1"/>
  <c r="P605" i="1"/>
  <c r="P722" i="1"/>
  <c r="P735" i="1"/>
  <c r="P669" i="1"/>
  <c r="P447" i="1"/>
  <c r="P99" i="1"/>
  <c r="P559" i="1"/>
  <c r="P321" i="1"/>
  <c r="P529" i="1"/>
  <c r="P828" i="1"/>
  <c r="P632" i="1"/>
  <c r="P325" i="1"/>
  <c r="P711" i="1"/>
  <c r="P414" i="1"/>
  <c r="P550" i="1"/>
  <c r="P733" i="1"/>
  <c r="P849" i="1"/>
  <c r="P423" i="1"/>
  <c r="P247" i="1"/>
  <c r="P586" i="1"/>
  <c r="P685" i="1"/>
  <c r="P72" i="1"/>
  <c r="P758" i="1"/>
  <c r="P256" i="1"/>
  <c r="P341" i="1"/>
  <c r="P234" i="1"/>
  <c r="P239" i="1"/>
  <c r="P855" i="1"/>
  <c r="P850" i="1"/>
  <c r="P857" i="1"/>
  <c r="P853" i="1"/>
  <c r="P851" i="1"/>
  <c r="P854" i="1"/>
  <c r="P856" i="1"/>
  <c r="P848" i="1"/>
  <c r="P852" i="1"/>
  <c r="P862" i="1"/>
  <c r="P863" i="1"/>
  <c r="P860" i="1"/>
  <c r="P861" i="1"/>
  <c r="P858" i="1"/>
  <c r="P864" i="1"/>
  <c r="P859" i="1"/>
  <c r="F866" i="1"/>
  <c r="P865" i="1"/>
  <c r="F867" i="1"/>
  <c r="P866" i="1"/>
  <c r="F868" i="1"/>
  <c r="P867" i="1"/>
  <c r="F869" i="1"/>
  <c r="P868" i="1"/>
  <c r="F870" i="1"/>
  <c r="P869" i="1"/>
  <c r="F871" i="1"/>
  <c r="P870" i="1"/>
  <c r="F872" i="1"/>
  <c r="P871" i="1"/>
  <c r="F873" i="1"/>
  <c r="P872" i="1"/>
  <c r="F874" i="1"/>
  <c r="P873" i="1"/>
  <c r="F875" i="1"/>
  <c r="P874" i="1"/>
  <c r="F876" i="1"/>
  <c r="P875" i="1"/>
  <c r="F877" i="1"/>
  <c r="P876" i="1"/>
  <c r="F878" i="1"/>
  <c r="P877" i="1"/>
  <c r="F879" i="1"/>
  <c r="P878" i="1"/>
  <c r="F880" i="1"/>
  <c r="P879" i="1"/>
  <c r="F881" i="1"/>
  <c r="P880" i="1"/>
  <c r="F882" i="1"/>
  <c r="P881" i="1"/>
  <c r="F883" i="1"/>
  <c r="P882" i="1"/>
  <c r="F884" i="1"/>
  <c r="P883" i="1"/>
  <c r="F885" i="1"/>
  <c r="P884" i="1"/>
  <c r="F886" i="1"/>
  <c r="P885" i="1"/>
  <c r="F887" i="1"/>
  <c r="P886" i="1"/>
  <c r="F888" i="1"/>
  <c r="P887" i="1"/>
  <c r="F889" i="1"/>
  <c r="P888" i="1"/>
  <c r="F890" i="1"/>
  <c r="P889" i="1"/>
  <c r="F891" i="1"/>
  <c r="P890" i="1"/>
  <c r="F892" i="1"/>
  <c r="P891" i="1"/>
  <c r="F893" i="1"/>
  <c r="P892" i="1"/>
  <c r="F894" i="1"/>
  <c r="P893" i="1"/>
  <c r="F895" i="1"/>
  <c r="P894" i="1"/>
  <c r="F896" i="1"/>
  <c r="P895" i="1"/>
  <c r="F897" i="1"/>
  <c r="P896" i="1"/>
  <c r="F898" i="1"/>
  <c r="P897" i="1"/>
  <c r="F899" i="1"/>
  <c r="P898" i="1"/>
  <c r="F900" i="1"/>
  <c r="P899" i="1"/>
  <c r="F901" i="1"/>
  <c r="P900" i="1"/>
  <c r="F902" i="1"/>
  <c r="P901" i="1"/>
  <c r="F903" i="1"/>
  <c r="P902" i="1"/>
  <c r="F904" i="1"/>
  <c r="P903" i="1"/>
  <c r="F905" i="1"/>
  <c r="P904" i="1"/>
  <c r="F906" i="1"/>
  <c r="P905" i="1"/>
  <c r="F907" i="1"/>
  <c r="P906" i="1"/>
  <c r="F908" i="1"/>
  <c r="P907" i="1"/>
  <c r="F909" i="1"/>
  <c r="P908" i="1"/>
  <c r="F910" i="1"/>
  <c r="P909" i="1"/>
  <c r="F911" i="1"/>
  <c r="P910" i="1"/>
  <c r="F912" i="1"/>
  <c r="P911" i="1"/>
  <c r="F913" i="1"/>
  <c r="P912" i="1"/>
  <c r="F914" i="1"/>
  <c r="P913" i="1"/>
  <c r="F915" i="1"/>
  <c r="P914" i="1"/>
  <c r="F916" i="1"/>
  <c r="P915" i="1"/>
  <c r="F917" i="1"/>
  <c r="P916" i="1"/>
  <c r="F918" i="1"/>
  <c r="P917" i="1"/>
  <c r="F919" i="1"/>
  <c r="P918" i="1"/>
  <c r="F920" i="1"/>
  <c r="P919" i="1"/>
  <c r="F921" i="1"/>
  <c r="P920" i="1"/>
  <c r="F922" i="1"/>
  <c r="P921" i="1"/>
  <c r="F923" i="1"/>
  <c r="P922" i="1"/>
  <c r="F924" i="1"/>
  <c r="P923" i="1"/>
  <c r="F925" i="1"/>
  <c r="P924" i="1"/>
  <c r="F926" i="1"/>
  <c r="P925" i="1"/>
  <c r="F927" i="1"/>
  <c r="P926" i="1"/>
  <c r="F928" i="1"/>
  <c r="P927" i="1"/>
  <c r="F929" i="1"/>
  <c r="P928" i="1"/>
  <c r="F930" i="1"/>
  <c r="P929" i="1"/>
  <c r="F931" i="1"/>
  <c r="P930" i="1"/>
  <c r="F932" i="1"/>
  <c r="P931" i="1"/>
  <c r="F933" i="1"/>
  <c r="P932" i="1"/>
  <c r="F934" i="1"/>
  <c r="P933" i="1"/>
  <c r="F935" i="1"/>
  <c r="P934" i="1"/>
  <c r="F936" i="1"/>
  <c r="P935" i="1"/>
  <c r="F937" i="1"/>
  <c r="P936" i="1"/>
  <c r="F938" i="1"/>
  <c r="P937" i="1"/>
  <c r="F939" i="1"/>
  <c r="P938" i="1"/>
  <c r="F940" i="1"/>
  <c r="P939" i="1"/>
  <c r="F941" i="1"/>
  <c r="P940" i="1"/>
  <c r="F942" i="1"/>
  <c r="P941" i="1"/>
  <c r="F943" i="1"/>
  <c r="P942" i="1"/>
  <c r="F944" i="1"/>
  <c r="P943" i="1"/>
  <c r="F945" i="1"/>
  <c r="P944" i="1"/>
  <c r="F946" i="1"/>
  <c r="P945" i="1"/>
  <c r="F947" i="1"/>
  <c r="P946" i="1"/>
  <c r="F948" i="1"/>
  <c r="P947" i="1"/>
  <c r="F949" i="1"/>
  <c r="P948" i="1"/>
  <c r="F950" i="1"/>
  <c r="P949" i="1"/>
  <c r="F951" i="1"/>
  <c r="P950" i="1"/>
  <c r="F952" i="1"/>
  <c r="P951" i="1"/>
  <c r="F953" i="1"/>
  <c r="P952" i="1"/>
  <c r="F954" i="1"/>
  <c r="P953" i="1"/>
  <c r="F955" i="1"/>
  <c r="P954" i="1"/>
  <c r="F956" i="1"/>
  <c r="P955" i="1"/>
  <c r="F957" i="1"/>
  <c r="P956" i="1"/>
  <c r="F958" i="1"/>
  <c r="P957" i="1"/>
  <c r="F959" i="1"/>
  <c r="P958" i="1"/>
  <c r="F960" i="1"/>
  <c r="P959" i="1"/>
  <c r="F961" i="1"/>
  <c r="P960" i="1"/>
  <c r="F962" i="1"/>
  <c r="P961" i="1"/>
  <c r="F963" i="1"/>
  <c r="P962" i="1"/>
  <c r="F964" i="1"/>
  <c r="P963" i="1"/>
  <c r="F965" i="1"/>
  <c r="P964" i="1"/>
  <c r="F966" i="1"/>
  <c r="P965" i="1"/>
  <c r="F967" i="1"/>
  <c r="P966" i="1"/>
  <c r="F968" i="1"/>
  <c r="P967" i="1"/>
  <c r="F969" i="1"/>
  <c r="P968" i="1"/>
  <c r="F970" i="1"/>
  <c r="P969" i="1"/>
  <c r="F971" i="1"/>
  <c r="P970" i="1"/>
  <c r="F972" i="1"/>
  <c r="P971" i="1"/>
  <c r="F973" i="1"/>
  <c r="P972" i="1"/>
  <c r="F974" i="1"/>
  <c r="P973" i="1"/>
  <c r="F975" i="1"/>
  <c r="P974" i="1"/>
  <c r="F976" i="1"/>
  <c r="P975" i="1"/>
  <c r="F977" i="1"/>
  <c r="P976" i="1"/>
  <c r="F978" i="1"/>
  <c r="P977" i="1"/>
  <c r="F979" i="1"/>
  <c r="P978" i="1"/>
  <c r="F980" i="1"/>
  <c r="P979" i="1"/>
  <c r="F981" i="1"/>
  <c r="P980" i="1"/>
  <c r="F982" i="1"/>
  <c r="P981" i="1"/>
  <c r="F983" i="1"/>
  <c r="P982" i="1"/>
  <c r="F984" i="1"/>
  <c r="P983" i="1"/>
  <c r="F985" i="1"/>
  <c r="P984" i="1"/>
  <c r="F986" i="1"/>
  <c r="P985" i="1"/>
  <c r="F987" i="1"/>
  <c r="P986" i="1"/>
  <c r="F988" i="1"/>
  <c r="P987" i="1"/>
  <c r="F989" i="1"/>
  <c r="P988" i="1"/>
  <c r="F990" i="1"/>
  <c r="P989" i="1"/>
  <c r="F991" i="1"/>
  <c r="P990" i="1"/>
  <c r="F992" i="1"/>
  <c r="P991" i="1"/>
  <c r="F993" i="1"/>
  <c r="P992" i="1"/>
  <c r="F994" i="1"/>
  <c r="P993" i="1"/>
  <c r="F995" i="1"/>
  <c r="P994" i="1"/>
  <c r="F996" i="1"/>
  <c r="P995" i="1"/>
  <c r="F997" i="1"/>
  <c r="P996" i="1"/>
  <c r="F998" i="1"/>
  <c r="P997" i="1"/>
  <c r="F999" i="1"/>
  <c r="P998" i="1"/>
  <c r="F1000" i="1"/>
  <c r="P999" i="1"/>
  <c r="P1000" i="1"/>
  <c r="F1001" i="1"/>
  <c r="P1001" i="1"/>
</calcChain>
</file>

<file path=xl/sharedStrings.xml><?xml version="1.0" encoding="utf-8"?>
<sst xmlns="http://schemas.openxmlformats.org/spreadsheetml/2006/main" count="35" uniqueCount="32">
  <si>
    <t>n</t>
  </si>
  <si>
    <t>Rank</t>
  </si>
  <si>
    <t>Value</t>
  </si>
  <si>
    <t>Sort Rank</t>
  </si>
  <si>
    <t>Sorted Value</t>
  </si>
  <si>
    <t>Dot Height</t>
  </si>
  <si>
    <t xml:space="preserve">Press [F9] to regenerate (or [CMD]+[=] on a Mac). </t>
  </si>
  <si>
    <t>Remaining</t>
  </si>
  <si>
    <t>1000 sample proportions randomly generated according to the binomial distribution.</t>
  </si>
  <si>
    <t>x</t>
  </si>
  <si>
    <t>Heads</t>
  </si>
  <si>
    <t>Heads's Margin</t>
  </si>
  <si>
    <t>Heads &gt;= CV Counts</t>
  </si>
  <si>
    <t>Heads &lt;= CV Counts</t>
  </si>
  <si>
    <t>Mean</t>
  </si>
  <si>
    <t>Std.Dev.</t>
  </si>
  <si>
    <t>z</t>
  </si>
  <si>
    <t>pdf</t>
  </si>
  <si>
    <t>Range</t>
  </si>
  <si>
    <t>step</t>
  </si>
  <si>
    <t>Simulated Sample Proportions and the Normal Distribution</t>
  </si>
  <si>
    <t>Approximately Normal Criteria</t>
  </si>
  <si>
    <t>Mean of Sample Proportions</t>
  </si>
  <si>
    <t>p</t>
  </si>
  <si>
    <t>np</t>
  </si>
  <si>
    <t>Questions?  Contact Scott Guth: sguth@mtsac.edu</t>
  </si>
  <si>
    <t xml:space="preserve">© 2013 THE CARNEGIE FOUNDATION FOR THE ADVANCEMENT OF TEACHING 
A PATHWAY THROUGH STATISTICS, VERSION 3.0, STATWAY™ </t>
  </si>
  <si>
    <r>
      <rPr>
        <sz val="11"/>
        <color theme="1"/>
        <rFont val="Calibri"/>
        <family val="2"/>
        <scheme val="minor"/>
      </rPr>
      <t xml:space="preserve">Enter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below.</t>
    </r>
  </si>
  <si>
    <r>
      <t xml:space="preserve">1 - </t>
    </r>
    <r>
      <rPr>
        <i/>
        <sz val="11"/>
        <color theme="1"/>
        <rFont val="Calibri"/>
        <family val="2"/>
        <scheme val="minor"/>
      </rPr>
      <t>p</t>
    </r>
  </si>
  <si>
    <r>
      <rPr>
        <i/>
        <sz val="11"/>
        <color indexed="8"/>
        <rFont val="Calibri"/>
        <family val="2"/>
        <scheme val="minor"/>
      </rPr>
      <t>n</t>
    </r>
    <r>
      <rPr>
        <sz val="11"/>
        <color indexed="8"/>
        <rFont val="Calibri"/>
        <family val="2"/>
        <scheme val="minor"/>
      </rPr>
      <t xml:space="preserve">(1 - </t>
    </r>
    <r>
      <rPr>
        <i/>
        <sz val="11"/>
        <color indexed="8"/>
        <rFont val="Calibri"/>
        <family val="2"/>
        <scheme val="minor"/>
      </rPr>
      <t>p</t>
    </r>
    <r>
      <rPr>
        <sz val="11"/>
        <color indexed="8"/>
        <rFont val="Calibri"/>
        <family val="2"/>
        <scheme val="minor"/>
      </rPr>
      <t>)</t>
    </r>
  </si>
  <si>
    <r>
      <t xml:space="preserve">Observed sample proportion,    </t>
    </r>
    <r>
      <rPr>
        <sz val="11"/>
        <color indexed="8"/>
        <rFont val="Calibri"/>
        <family val="2"/>
        <scheme val="minor"/>
      </rPr>
      <t xml:space="preserve">: </t>
    </r>
  </si>
  <si>
    <t>Enter values in dark blue cells only.  Proportions should be in decimal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</si>
</sst>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1" fillId="0" borderId="0" xfId="1" applyNumberFormat="1" applyFont="1" applyAlignment="1">
      <alignment horizontal="center" vertical="center"/>
    </xf>
    <xf numFmtId="0" fontId="0" fillId="0" borderId="0" xfId="0" applyProtection="1"/>
    <xf numFmtId="0" fontId="2" fillId="0" borderId="0" xfId="0" applyFont="1" applyAlignment="1" applyProtection="1"/>
    <xf numFmtId="164" fontId="0" fillId="0" borderId="0" xfId="0" applyNumberFormat="1" applyAlignment="1">
      <alignment horizontal="center"/>
    </xf>
    <xf numFmtId="165" fontId="1" fillId="0" borderId="0" xfId="1" applyNumberFormat="1" applyFont="1" applyAlignment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Font="1" applyProtection="1"/>
    <xf numFmtId="0" fontId="6" fillId="3" borderId="2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7" fillId="5" borderId="3" xfId="0" applyNumberFormat="1" applyFont="1" applyFill="1" applyBorder="1" applyAlignment="1" applyProtection="1">
      <alignment horizontal="center"/>
    </xf>
    <xf numFmtId="0" fontId="8" fillId="5" borderId="2" xfId="0" applyNumberFormat="1" applyFont="1" applyFill="1" applyBorder="1" applyAlignment="1" applyProtection="1">
      <alignment horizontal="center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164" fontId="0" fillId="3" borderId="4" xfId="0" applyNumberFormat="1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5" borderId="9" xfId="0" applyNumberFormat="1" applyFont="1" applyFill="1" applyBorder="1" applyAlignment="1" applyProtection="1">
      <alignment horizontal="center"/>
    </xf>
    <xf numFmtId="0" fontId="0" fillId="5" borderId="10" xfId="0" applyNumberFormat="1" applyFont="1" applyFill="1" applyBorder="1" applyAlignment="1" applyProtection="1">
      <alignment horizontal="center"/>
    </xf>
    <xf numFmtId="164" fontId="0" fillId="2" borderId="5" xfId="1" applyNumberFormat="1" applyFont="1" applyFill="1" applyBorder="1" applyAlignment="1" applyProtection="1">
      <alignment horizontal="center"/>
      <protection locked="0"/>
    </xf>
    <xf numFmtId="0" fontId="0" fillId="5" borderId="4" xfId="0" applyNumberFormat="1" applyFont="1" applyFill="1" applyBorder="1" applyAlignment="1" applyProtection="1">
      <alignment horizontal="center"/>
    </xf>
    <xf numFmtId="0" fontId="0" fillId="5" borderId="1" xfId="0" applyNumberFormat="1" applyFont="1" applyFill="1" applyBorder="1" applyAlignment="1" applyProtection="1">
      <alignment horizontal="center"/>
    </xf>
    <xf numFmtId="164" fontId="0" fillId="6" borderId="4" xfId="0" applyNumberFormat="1" applyFont="1" applyFill="1" applyBorder="1" applyAlignment="1" applyProtection="1">
      <alignment horizontal="center"/>
    </xf>
    <xf numFmtId="164" fontId="0" fillId="4" borderId="7" xfId="1" applyNumberFormat="1" applyFont="1" applyFill="1" applyBorder="1" applyAlignment="1" applyProtection="1">
      <alignment horizontal="center" vertical="center"/>
    </xf>
    <xf numFmtId="164" fontId="0" fillId="4" borderId="8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6" borderId="3" xfId="0" applyNumberFormat="1" applyFont="1" applyFill="1" applyBorder="1" applyAlignment="1" applyProtection="1">
      <alignment horizontal="center" wrapText="1"/>
    </xf>
    <xf numFmtId="0" fontId="0" fillId="6" borderId="9" xfId="0" applyNumberFormat="1" applyFont="1" applyFill="1" applyBorder="1" applyAlignment="1" applyProtection="1">
      <alignment horizontal="center" wrapText="1"/>
    </xf>
    <xf numFmtId="0" fontId="0" fillId="6" borderId="3" xfId="0" applyNumberFormat="1" applyFont="1" applyFill="1" applyBorder="1" applyAlignment="1" applyProtection="1">
      <alignment horizontal="center" vertical="center" wrapText="1"/>
    </xf>
    <xf numFmtId="0" fontId="0" fillId="6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164" fontId="0" fillId="5" borderId="11" xfId="0" applyNumberFormat="1" applyFont="1" applyFill="1" applyBorder="1" applyAlignment="1" applyProtection="1">
      <alignment horizontal="center"/>
    </xf>
    <xf numFmtId="164" fontId="0" fillId="5" borderId="7" xfId="0" applyNumberFormat="1" applyFont="1" applyFill="1" applyBorder="1" applyAlignment="1" applyProtection="1">
      <alignment horizontal="center"/>
    </xf>
    <xf numFmtId="165" fontId="0" fillId="4" borderId="11" xfId="1" applyNumberFormat="1" applyFont="1" applyFill="1" applyBorder="1" applyAlignment="1" applyProtection="1">
      <alignment horizontal="right" vertical="center" wrapText="1"/>
    </xf>
    <xf numFmtId="165" fontId="0" fillId="4" borderId="7" xfId="1" applyNumberFormat="1" applyFont="1" applyFill="1" applyBorder="1" applyAlignment="1" applyProtection="1">
      <alignment horizontal="right" vertical="center" wrapText="1"/>
    </xf>
    <xf numFmtId="165" fontId="0" fillId="4" borderId="11" xfId="1" applyNumberFormat="1" applyFont="1" applyFill="1" applyBorder="1" applyAlignment="1" applyProtection="1">
      <alignment horizontal="right" wrapText="1"/>
    </xf>
    <xf numFmtId="165" fontId="0" fillId="4" borderId="7" xfId="1" applyNumberFormat="1" applyFont="1" applyFill="1" applyBorder="1" applyAlignment="1" applyProtection="1">
      <alignment horizontal="right" wrapText="1"/>
    </xf>
    <xf numFmtId="0" fontId="0" fillId="0" borderId="6" xfId="0" applyFont="1" applyBorder="1" applyAlignment="1" applyProtection="1">
      <alignment horizontal="center" vertical="top" wrapText="1"/>
    </xf>
    <xf numFmtId="0" fontId="6" fillId="3" borderId="11" xfId="0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wrapText="1"/>
    </xf>
    <xf numFmtId="0" fontId="6" fillId="3" borderId="7" xfId="0" applyFont="1" applyFill="1" applyBorder="1" applyAlignment="1" applyProtection="1">
      <alignment horizontal="center" wrapText="1"/>
    </xf>
    <xf numFmtId="165" fontId="0" fillId="3" borderId="2" xfId="1" applyNumberFormat="1" applyFont="1" applyFill="1" applyBorder="1" applyAlignment="1" applyProtection="1">
      <alignment horizontal="right"/>
    </xf>
    <xf numFmtId="165" fontId="0" fillId="3" borderId="0" xfId="1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sz="1700" b="0" i="0" u="none" strike="noStrike" baseline="0">
                <a:solidFill>
                  <a:srgbClr val="FFFFFF"/>
                </a:solidFill>
                <a:latin typeface="+mn-lt"/>
                <a:ea typeface="Cambria"/>
                <a:cs typeface="Cambria"/>
              </a:defRPr>
            </a:pPr>
            <a:r>
              <a:rPr lang="en-US" sz="1700" b="0">
                <a:latin typeface="+mn-lt"/>
              </a:rPr>
              <a:t>Random</a:t>
            </a:r>
            <a:r>
              <a:rPr lang="en-US" sz="1700" b="0" baseline="0">
                <a:latin typeface="+mn-lt"/>
              </a:rPr>
              <a:t> Sample Proportions &amp; the Normal Distribution</a:t>
            </a:r>
            <a:endParaRPr lang="en-US" sz="1700" b="0">
              <a:latin typeface="+mn-lt"/>
            </a:endParaRPr>
          </a:p>
        </c:rich>
      </c:tx>
      <c:layout>
        <c:manualLayout>
          <c:xMode val="edge"/>
          <c:yMode val="edge"/>
          <c:x val="0.120309256823936"/>
          <c:y val="0.003078715111686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29429913259494"/>
          <c:y val="0.0708926843618792"/>
          <c:w val="0.914742966680792"/>
          <c:h val="0.872577267326984"/>
        </c:manualLayout>
      </c:layout>
      <c:scatterChart>
        <c:scatterStyle val="lineMarker"/>
        <c:varyColors val="0"/>
        <c:ser>
          <c:idx val="0"/>
          <c:order val="0"/>
          <c:tx>
            <c:v>Dots</c:v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70C0"/>
              </a:solidFill>
              <a:ln w="9525" cmpd="sng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Data!$E$2:$E$1001</c:f>
              <c:numCache>
                <c:formatCode>0.000</c:formatCode>
                <c:ptCount val="1000"/>
                <c:pt idx="0">
                  <c:v>0.35</c:v>
                </c:pt>
                <c:pt idx="1">
                  <c:v>0.35</c:v>
                </c:pt>
                <c:pt idx="2">
                  <c:v>0.36</c:v>
                </c:pt>
                <c:pt idx="3">
                  <c:v>0.36</c:v>
                </c:pt>
                <c:pt idx="4">
                  <c:v>0.36</c:v>
                </c:pt>
                <c:pt idx="5">
                  <c:v>0.37</c:v>
                </c:pt>
                <c:pt idx="6">
                  <c:v>0.37</c:v>
                </c:pt>
                <c:pt idx="7">
                  <c:v>0.38</c:v>
                </c:pt>
                <c:pt idx="8">
                  <c:v>0.38</c:v>
                </c:pt>
                <c:pt idx="9">
                  <c:v>0.38</c:v>
                </c:pt>
                <c:pt idx="10">
                  <c:v>0.38</c:v>
                </c:pt>
                <c:pt idx="11">
                  <c:v>0.38</c:v>
                </c:pt>
                <c:pt idx="12">
                  <c:v>0.38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0.38</c:v>
                </c:pt>
                <c:pt idx="19">
                  <c:v>0.38</c:v>
                </c:pt>
                <c:pt idx="20">
                  <c:v>0.39</c:v>
                </c:pt>
                <c:pt idx="21">
                  <c:v>0.39</c:v>
                </c:pt>
                <c:pt idx="22">
                  <c:v>0.39</c:v>
                </c:pt>
                <c:pt idx="23">
                  <c:v>0.39</c:v>
                </c:pt>
                <c:pt idx="24">
                  <c:v>0.39</c:v>
                </c:pt>
                <c:pt idx="25">
                  <c:v>0.39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0.41</c:v>
                </c:pt>
                <c:pt idx="38">
                  <c:v>0.41</c:v>
                </c:pt>
                <c:pt idx="39">
                  <c:v>0.41</c:v>
                </c:pt>
                <c:pt idx="40">
                  <c:v>0.41</c:v>
                </c:pt>
                <c:pt idx="41">
                  <c:v>0.41</c:v>
                </c:pt>
                <c:pt idx="42">
                  <c:v>0.41</c:v>
                </c:pt>
                <c:pt idx="43">
                  <c:v>0.41</c:v>
                </c:pt>
                <c:pt idx="44">
                  <c:v>0.41</c:v>
                </c:pt>
                <c:pt idx="45">
                  <c:v>0.41</c:v>
                </c:pt>
                <c:pt idx="46">
                  <c:v>0.41</c:v>
                </c:pt>
                <c:pt idx="47">
                  <c:v>0.41</c:v>
                </c:pt>
                <c:pt idx="48">
                  <c:v>0.41</c:v>
                </c:pt>
                <c:pt idx="49">
                  <c:v>0.41</c:v>
                </c:pt>
                <c:pt idx="50">
                  <c:v>0.41</c:v>
                </c:pt>
                <c:pt idx="51">
                  <c:v>0.41</c:v>
                </c:pt>
                <c:pt idx="52">
                  <c:v>0.42</c:v>
                </c:pt>
                <c:pt idx="53">
                  <c:v>0.42</c:v>
                </c:pt>
                <c:pt idx="54">
                  <c:v>0.42</c:v>
                </c:pt>
                <c:pt idx="55">
                  <c:v>0.42</c:v>
                </c:pt>
                <c:pt idx="56">
                  <c:v>0.42</c:v>
                </c:pt>
                <c:pt idx="57">
                  <c:v>0.42</c:v>
                </c:pt>
                <c:pt idx="58">
                  <c:v>0.42</c:v>
                </c:pt>
                <c:pt idx="59">
                  <c:v>0.42</c:v>
                </c:pt>
                <c:pt idx="60">
                  <c:v>0.42</c:v>
                </c:pt>
                <c:pt idx="61">
                  <c:v>0.42</c:v>
                </c:pt>
                <c:pt idx="62">
                  <c:v>0.42</c:v>
                </c:pt>
                <c:pt idx="63">
                  <c:v>0.42</c:v>
                </c:pt>
                <c:pt idx="64">
                  <c:v>0.42</c:v>
                </c:pt>
                <c:pt idx="65">
                  <c:v>0.42</c:v>
                </c:pt>
                <c:pt idx="66">
                  <c:v>0.42</c:v>
                </c:pt>
                <c:pt idx="67">
                  <c:v>0.42</c:v>
                </c:pt>
                <c:pt idx="68">
                  <c:v>0.42</c:v>
                </c:pt>
                <c:pt idx="69">
                  <c:v>0.42</c:v>
                </c:pt>
                <c:pt idx="70">
                  <c:v>0.42</c:v>
                </c:pt>
                <c:pt idx="71">
                  <c:v>0.42</c:v>
                </c:pt>
                <c:pt idx="72">
                  <c:v>0.42</c:v>
                </c:pt>
                <c:pt idx="73">
                  <c:v>0.42</c:v>
                </c:pt>
                <c:pt idx="74">
                  <c:v>0.42</c:v>
                </c:pt>
                <c:pt idx="75">
                  <c:v>0.42</c:v>
                </c:pt>
                <c:pt idx="76">
                  <c:v>0.42</c:v>
                </c:pt>
                <c:pt idx="77">
                  <c:v>0.43</c:v>
                </c:pt>
                <c:pt idx="78">
                  <c:v>0.43</c:v>
                </c:pt>
                <c:pt idx="79">
                  <c:v>0.43</c:v>
                </c:pt>
                <c:pt idx="80">
                  <c:v>0.43</c:v>
                </c:pt>
                <c:pt idx="81">
                  <c:v>0.43</c:v>
                </c:pt>
                <c:pt idx="82">
                  <c:v>0.43</c:v>
                </c:pt>
                <c:pt idx="83">
                  <c:v>0.43</c:v>
                </c:pt>
                <c:pt idx="84">
                  <c:v>0.43</c:v>
                </c:pt>
                <c:pt idx="85">
                  <c:v>0.43</c:v>
                </c:pt>
                <c:pt idx="86">
                  <c:v>0.43</c:v>
                </c:pt>
                <c:pt idx="87">
                  <c:v>0.43</c:v>
                </c:pt>
                <c:pt idx="88">
                  <c:v>0.43</c:v>
                </c:pt>
                <c:pt idx="89">
                  <c:v>0.43</c:v>
                </c:pt>
                <c:pt idx="90">
                  <c:v>0.43</c:v>
                </c:pt>
                <c:pt idx="91">
                  <c:v>0.43</c:v>
                </c:pt>
                <c:pt idx="92">
                  <c:v>0.43</c:v>
                </c:pt>
                <c:pt idx="93">
                  <c:v>0.43</c:v>
                </c:pt>
                <c:pt idx="94">
                  <c:v>0.43</c:v>
                </c:pt>
                <c:pt idx="95">
                  <c:v>0.43</c:v>
                </c:pt>
                <c:pt idx="96">
                  <c:v>0.43</c:v>
                </c:pt>
                <c:pt idx="97">
                  <c:v>0.43</c:v>
                </c:pt>
                <c:pt idx="98">
                  <c:v>0.43</c:v>
                </c:pt>
                <c:pt idx="99">
                  <c:v>0.43</c:v>
                </c:pt>
                <c:pt idx="100">
                  <c:v>0.43</c:v>
                </c:pt>
                <c:pt idx="101">
                  <c:v>0.43</c:v>
                </c:pt>
                <c:pt idx="102">
                  <c:v>0.43</c:v>
                </c:pt>
                <c:pt idx="103">
                  <c:v>0.43</c:v>
                </c:pt>
                <c:pt idx="104">
                  <c:v>0.43</c:v>
                </c:pt>
                <c:pt idx="105">
                  <c:v>0.43</c:v>
                </c:pt>
                <c:pt idx="106">
                  <c:v>0.43</c:v>
                </c:pt>
                <c:pt idx="107">
                  <c:v>0.43</c:v>
                </c:pt>
                <c:pt idx="108">
                  <c:v>0.43</c:v>
                </c:pt>
                <c:pt idx="109">
                  <c:v>0.43</c:v>
                </c:pt>
                <c:pt idx="110">
                  <c:v>0.43</c:v>
                </c:pt>
                <c:pt idx="111">
                  <c:v>0.43</c:v>
                </c:pt>
                <c:pt idx="112">
                  <c:v>0.43</c:v>
                </c:pt>
                <c:pt idx="113">
                  <c:v>0.43</c:v>
                </c:pt>
                <c:pt idx="114">
                  <c:v>0.43</c:v>
                </c:pt>
                <c:pt idx="115">
                  <c:v>0.43</c:v>
                </c:pt>
                <c:pt idx="116">
                  <c:v>0.44</c:v>
                </c:pt>
                <c:pt idx="117">
                  <c:v>0.44</c:v>
                </c:pt>
                <c:pt idx="118">
                  <c:v>0.44</c:v>
                </c:pt>
                <c:pt idx="119">
                  <c:v>0.44</c:v>
                </c:pt>
                <c:pt idx="120">
                  <c:v>0.44</c:v>
                </c:pt>
                <c:pt idx="121">
                  <c:v>0.44</c:v>
                </c:pt>
                <c:pt idx="122">
                  <c:v>0.44</c:v>
                </c:pt>
                <c:pt idx="123">
                  <c:v>0.44</c:v>
                </c:pt>
                <c:pt idx="124">
                  <c:v>0.44</c:v>
                </c:pt>
                <c:pt idx="125">
                  <c:v>0.44</c:v>
                </c:pt>
                <c:pt idx="126">
                  <c:v>0.44</c:v>
                </c:pt>
                <c:pt idx="127">
                  <c:v>0.44</c:v>
                </c:pt>
                <c:pt idx="128">
                  <c:v>0.44</c:v>
                </c:pt>
                <c:pt idx="129">
                  <c:v>0.44</c:v>
                </c:pt>
                <c:pt idx="130">
                  <c:v>0.44</c:v>
                </c:pt>
                <c:pt idx="131">
                  <c:v>0.44</c:v>
                </c:pt>
                <c:pt idx="132">
                  <c:v>0.44</c:v>
                </c:pt>
                <c:pt idx="133">
                  <c:v>0.44</c:v>
                </c:pt>
                <c:pt idx="134">
                  <c:v>0.44</c:v>
                </c:pt>
                <c:pt idx="135">
                  <c:v>0.44</c:v>
                </c:pt>
                <c:pt idx="136">
                  <c:v>0.44</c:v>
                </c:pt>
                <c:pt idx="137">
                  <c:v>0.44</c:v>
                </c:pt>
                <c:pt idx="138">
                  <c:v>0.44</c:v>
                </c:pt>
                <c:pt idx="139">
                  <c:v>0.44</c:v>
                </c:pt>
                <c:pt idx="140">
                  <c:v>0.44</c:v>
                </c:pt>
                <c:pt idx="141">
                  <c:v>0.44</c:v>
                </c:pt>
                <c:pt idx="142">
                  <c:v>0.44</c:v>
                </c:pt>
                <c:pt idx="143">
                  <c:v>0.44</c:v>
                </c:pt>
                <c:pt idx="144">
                  <c:v>0.44</c:v>
                </c:pt>
                <c:pt idx="145">
                  <c:v>0.44</c:v>
                </c:pt>
                <c:pt idx="146">
                  <c:v>0.44</c:v>
                </c:pt>
                <c:pt idx="147">
                  <c:v>0.44</c:v>
                </c:pt>
                <c:pt idx="148">
                  <c:v>0.44</c:v>
                </c:pt>
                <c:pt idx="149">
                  <c:v>0.44</c:v>
                </c:pt>
                <c:pt idx="150">
                  <c:v>0.44</c:v>
                </c:pt>
                <c:pt idx="151">
                  <c:v>0.45</c:v>
                </c:pt>
                <c:pt idx="152">
                  <c:v>0.45</c:v>
                </c:pt>
                <c:pt idx="153">
                  <c:v>0.45</c:v>
                </c:pt>
                <c:pt idx="154">
                  <c:v>0.45</c:v>
                </c:pt>
                <c:pt idx="155">
                  <c:v>0.45</c:v>
                </c:pt>
                <c:pt idx="156">
                  <c:v>0.45</c:v>
                </c:pt>
                <c:pt idx="157">
                  <c:v>0.45</c:v>
                </c:pt>
                <c:pt idx="158">
                  <c:v>0.45</c:v>
                </c:pt>
                <c:pt idx="159">
                  <c:v>0.45</c:v>
                </c:pt>
                <c:pt idx="160">
                  <c:v>0.45</c:v>
                </c:pt>
                <c:pt idx="161">
                  <c:v>0.45</c:v>
                </c:pt>
                <c:pt idx="162">
                  <c:v>0.45</c:v>
                </c:pt>
                <c:pt idx="163">
                  <c:v>0.45</c:v>
                </c:pt>
                <c:pt idx="164">
                  <c:v>0.45</c:v>
                </c:pt>
                <c:pt idx="165">
                  <c:v>0.45</c:v>
                </c:pt>
                <c:pt idx="166">
                  <c:v>0.45</c:v>
                </c:pt>
                <c:pt idx="167">
                  <c:v>0.45</c:v>
                </c:pt>
                <c:pt idx="168">
                  <c:v>0.45</c:v>
                </c:pt>
                <c:pt idx="169">
                  <c:v>0.45</c:v>
                </c:pt>
                <c:pt idx="170">
                  <c:v>0.45</c:v>
                </c:pt>
                <c:pt idx="171">
                  <c:v>0.45</c:v>
                </c:pt>
                <c:pt idx="172">
                  <c:v>0.45</c:v>
                </c:pt>
                <c:pt idx="173">
                  <c:v>0.45</c:v>
                </c:pt>
                <c:pt idx="174">
                  <c:v>0.45</c:v>
                </c:pt>
                <c:pt idx="175">
                  <c:v>0.45</c:v>
                </c:pt>
                <c:pt idx="176">
                  <c:v>0.45</c:v>
                </c:pt>
                <c:pt idx="177">
                  <c:v>0.45</c:v>
                </c:pt>
                <c:pt idx="178">
                  <c:v>0.45</c:v>
                </c:pt>
                <c:pt idx="179">
                  <c:v>0.45</c:v>
                </c:pt>
                <c:pt idx="180">
                  <c:v>0.45</c:v>
                </c:pt>
                <c:pt idx="181">
                  <c:v>0.45</c:v>
                </c:pt>
                <c:pt idx="182">
                  <c:v>0.45</c:v>
                </c:pt>
                <c:pt idx="183">
                  <c:v>0.45</c:v>
                </c:pt>
                <c:pt idx="184">
                  <c:v>0.45</c:v>
                </c:pt>
                <c:pt idx="185">
                  <c:v>0.45</c:v>
                </c:pt>
                <c:pt idx="186">
                  <c:v>0.45</c:v>
                </c:pt>
                <c:pt idx="187">
                  <c:v>0.45</c:v>
                </c:pt>
                <c:pt idx="188">
                  <c:v>0.45</c:v>
                </c:pt>
                <c:pt idx="189">
                  <c:v>0.45</c:v>
                </c:pt>
                <c:pt idx="190">
                  <c:v>0.45</c:v>
                </c:pt>
                <c:pt idx="191">
                  <c:v>0.45</c:v>
                </c:pt>
                <c:pt idx="192">
                  <c:v>0.45</c:v>
                </c:pt>
                <c:pt idx="193">
                  <c:v>0.45</c:v>
                </c:pt>
                <c:pt idx="194">
                  <c:v>0.45</c:v>
                </c:pt>
                <c:pt idx="195">
                  <c:v>0.46</c:v>
                </c:pt>
                <c:pt idx="196">
                  <c:v>0.46</c:v>
                </c:pt>
                <c:pt idx="197">
                  <c:v>0.46</c:v>
                </c:pt>
                <c:pt idx="198">
                  <c:v>0.46</c:v>
                </c:pt>
                <c:pt idx="199">
                  <c:v>0.46</c:v>
                </c:pt>
                <c:pt idx="200">
                  <c:v>0.46</c:v>
                </c:pt>
                <c:pt idx="201">
                  <c:v>0.46</c:v>
                </c:pt>
                <c:pt idx="202">
                  <c:v>0.46</c:v>
                </c:pt>
                <c:pt idx="203">
                  <c:v>0.46</c:v>
                </c:pt>
                <c:pt idx="204">
                  <c:v>0.46</c:v>
                </c:pt>
                <c:pt idx="205">
                  <c:v>0.46</c:v>
                </c:pt>
                <c:pt idx="206">
                  <c:v>0.46</c:v>
                </c:pt>
                <c:pt idx="207">
                  <c:v>0.46</c:v>
                </c:pt>
                <c:pt idx="208">
                  <c:v>0.46</c:v>
                </c:pt>
                <c:pt idx="209">
                  <c:v>0.46</c:v>
                </c:pt>
                <c:pt idx="210">
                  <c:v>0.46</c:v>
                </c:pt>
                <c:pt idx="211">
                  <c:v>0.46</c:v>
                </c:pt>
                <c:pt idx="212">
                  <c:v>0.46</c:v>
                </c:pt>
                <c:pt idx="213">
                  <c:v>0.46</c:v>
                </c:pt>
                <c:pt idx="214">
                  <c:v>0.46</c:v>
                </c:pt>
                <c:pt idx="215">
                  <c:v>0.46</c:v>
                </c:pt>
                <c:pt idx="216">
                  <c:v>0.46</c:v>
                </c:pt>
                <c:pt idx="217">
                  <c:v>0.46</c:v>
                </c:pt>
                <c:pt idx="218">
                  <c:v>0.46</c:v>
                </c:pt>
                <c:pt idx="219">
                  <c:v>0.46</c:v>
                </c:pt>
                <c:pt idx="220">
                  <c:v>0.46</c:v>
                </c:pt>
                <c:pt idx="221">
                  <c:v>0.46</c:v>
                </c:pt>
                <c:pt idx="222">
                  <c:v>0.46</c:v>
                </c:pt>
                <c:pt idx="223">
                  <c:v>0.46</c:v>
                </c:pt>
                <c:pt idx="224">
                  <c:v>0.46</c:v>
                </c:pt>
                <c:pt idx="225">
                  <c:v>0.46</c:v>
                </c:pt>
                <c:pt idx="226">
                  <c:v>0.46</c:v>
                </c:pt>
                <c:pt idx="227">
                  <c:v>0.46</c:v>
                </c:pt>
                <c:pt idx="228">
                  <c:v>0.46</c:v>
                </c:pt>
                <c:pt idx="229">
                  <c:v>0.46</c:v>
                </c:pt>
                <c:pt idx="230">
                  <c:v>0.46</c:v>
                </c:pt>
                <c:pt idx="231">
                  <c:v>0.46</c:v>
                </c:pt>
                <c:pt idx="232">
                  <c:v>0.46</c:v>
                </c:pt>
                <c:pt idx="233">
                  <c:v>0.46</c:v>
                </c:pt>
                <c:pt idx="234">
                  <c:v>0.46</c:v>
                </c:pt>
                <c:pt idx="235">
                  <c:v>0.46</c:v>
                </c:pt>
                <c:pt idx="236">
                  <c:v>0.46</c:v>
                </c:pt>
                <c:pt idx="237">
                  <c:v>0.46</c:v>
                </c:pt>
                <c:pt idx="238">
                  <c:v>0.46</c:v>
                </c:pt>
                <c:pt idx="239">
                  <c:v>0.46</c:v>
                </c:pt>
                <c:pt idx="240">
                  <c:v>0.46</c:v>
                </c:pt>
                <c:pt idx="241">
                  <c:v>0.46</c:v>
                </c:pt>
                <c:pt idx="242">
                  <c:v>0.46</c:v>
                </c:pt>
                <c:pt idx="243">
                  <c:v>0.46</c:v>
                </c:pt>
                <c:pt idx="244">
                  <c:v>0.46</c:v>
                </c:pt>
                <c:pt idx="245">
                  <c:v>0.46</c:v>
                </c:pt>
                <c:pt idx="246">
                  <c:v>0.47</c:v>
                </c:pt>
                <c:pt idx="247">
                  <c:v>0.47</c:v>
                </c:pt>
                <c:pt idx="248">
                  <c:v>0.47</c:v>
                </c:pt>
                <c:pt idx="249">
                  <c:v>0.47</c:v>
                </c:pt>
                <c:pt idx="250">
                  <c:v>0.47</c:v>
                </c:pt>
                <c:pt idx="251">
                  <c:v>0.47</c:v>
                </c:pt>
                <c:pt idx="252">
                  <c:v>0.47</c:v>
                </c:pt>
                <c:pt idx="253">
                  <c:v>0.47</c:v>
                </c:pt>
                <c:pt idx="254">
                  <c:v>0.47</c:v>
                </c:pt>
                <c:pt idx="255">
                  <c:v>0.47</c:v>
                </c:pt>
                <c:pt idx="256">
                  <c:v>0.47</c:v>
                </c:pt>
                <c:pt idx="257">
                  <c:v>0.47</c:v>
                </c:pt>
                <c:pt idx="258">
                  <c:v>0.47</c:v>
                </c:pt>
                <c:pt idx="259">
                  <c:v>0.47</c:v>
                </c:pt>
                <c:pt idx="260">
                  <c:v>0.47</c:v>
                </c:pt>
                <c:pt idx="261">
                  <c:v>0.47</c:v>
                </c:pt>
                <c:pt idx="262">
                  <c:v>0.47</c:v>
                </c:pt>
                <c:pt idx="263">
                  <c:v>0.47</c:v>
                </c:pt>
                <c:pt idx="264">
                  <c:v>0.47</c:v>
                </c:pt>
                <c:pt idx="265">
                  <c:v>0.47</c:v>
                </c:pt>
                <c:pt idx="266">
                  <c:v>0.47</c:v>
                </c:pt>
                <c:pt idx="267">
                  <c:v>0.47</c:v>
                </c:pt>
                <c:pt idx="268">
                  <c:v>0.47</c:v>
                </c:pt>
                <c:pt idx="269">
                  <c:v>0.47</c:v>
                </c:pt>
                <c:pt idx="270">
                  <c:v>0.47</c:v>
                </c:pt>
                <c:pt idx="271">
                  <c:v>0.47</c:v>
                </c:pt>
                <c:pt idx="272">
                  <c:v>0.47</c:v>
                </c:pt>
                <c:pt idx="273">
                  <c:v>0.47</c:v>
                </c:pt>
                <c:pt idx="274">
                  <c:v>0.47</c:v>
                </c:pt>
                <c:pt idx="275">
                  <c:v>0.47</c:v>
                </c:pt>
                <c:pt idx="276">
                  <c:v>0.47</c:v>
                </c:pt>
                <c:pt idx="277">
                  <c:v>0.47</c:v>
                </c:pt>
                <c:pt idx="278">
                  <c:v>0.47</c:v>
                </c:pt>
                <c:pt idx="279">
                  <c:v>0.47</c:v>
                </c:pt>
                <c:pt idx="280">
                  <c:v>0.47</c:v>
                </c:pt>
                <c:pt idx="281">
                  <c:v>0.47</c:v>
                </c:pt>
                <c:pt idx="282">
                  <c:v>0.47</c:v>
                </c:pt>
                <c:pt idx="283">
                  <c:v>0.47</c:v>
                </c:pt>
                <c:pt idx="284">
                  <c:v>0.47</c:v>
                </c:pt>
                <c:pt idx="285">
                  <c:v>0.47</c:v>
                </c:pt>
                <c:pt idx="286">
                  <c:v>0.47</c:v>
                </c:pt>
                <c:pt idx="287">
                  <c:v>0.47</c:v>
                </c:pt>
                <c:pt idx="288">
                  <c:v>0.47</c:v>
                </c:pt>
                <c:pt idx="289">
                  <c:v>0.47</c:v>
                </c:pt>
                <c:pt idx="290">
                  <c:v>0.47</c:v>
                </c:pt>
                <c:pt idx="291">
                  <c:v>0.47</c:v>
                </c:pt>
                <c:pt idx="292">
                  <c:v>0.47</c:v>
                </c:pt>
                <c:pt idx="293">
                  <c:v>0.47</c:v>
                </c:pt>
                <c:pt idx="294">
                  <c:v>0.47</c:v>
                </c:pt>
                <c:pt idx="295">
                  <c:v>0.47</c:v>
                </c:pt>
                <c:pt idx="296">
                  <c:v>0.47</c:v>
                </c:pt>
                <c:pt idx="297">
                  <c:v>0.47</c:v>
                </c:pt>
                <c:pt idx="298">
                  <c:v>0.47</c:v>
                </c:pt>
                <c:pt idx="299">
                  <c:v>0.47</c:v>
                </c:pt>
                <c:pt idx="300">
                  <c:v>0.47</c:v>
                </c:pt>
                <c:pt idx="301">
                  <c:v>0.47</c:v>
                </c:pt>
                <c:pt idx="302">
                  <c:v>0.47</c:v>
                </c:pt>
                <c:pt idx="303">
                  <c:v>0.48</c:v>
                </c:pt>
                <c:pt idx="304">
                  <c:v>0.48</c:v>
                </c:pt>
                <c:pt idx="305">
                  <c:v>0.48</c:v>
                </c:pt>
                <c:pt idx="306">
                  <c:v>0.48</c:v>
                </c:pt>
                <c:pt idx="307">
                  <c:v>0.48</c:v>
                </c:pt>
                <c:pt idx="308">
                  <c:v>0.48</c:v>
                </c:pt>
                <c:pt idx="309">
                  <c:v>0.48</c:v>
                </c:pt>
                <c:pt idx="310">
                  <c:v>0.48</c:v>
                </c:pt>
                <c:pt idx="311">
                  <c:v>0.48</c:v>
                </c:pt>
                <c:pt idx="312">
                  <c:v>0.48</c:v>
                </c:pt>
                <c:pt idx="313">
                  <c:v>0.48</c:v>
                </c:pt>
                <c:pt idx="314">
                  <c:v>0.48</c:v>
                </c:pt>
                <c:pt idx="315">
                  <c:v>0.48</c:v>
                </c:pt>
                <c:pt idx="316">
                  <c:v>0.48</c:v>
                </c:pt>
                <c:pt idx="317">
                  <c:v>0.48</c:v>
                </c:pt>
                <c:pt idx="318">
                  <c:v>0.48</c:v>
                </c:pt>
                <c:pt idx="319">
                  <c:v>0.48</c:v>
                </c:pt>
                <c:pt idx="320">
                  <c:v>0.48</c:v>
                </c:pt>
                <c:pt idx="321">
                  <c:v>0.48</c:v>
                </c:pt>
                <c:pt idx="322">
                  <c:v>0.48</c:v>
                </c:pt>
                <c:pt idx="323">
                  <c:v>0.48</c:v>
                </c:pt>
                <c:pt idx="324">
                  <c:v>0.48</c:v>
                </c:pt>
                <c:pt idx="325">
                  <c:v>0.48</c:v>
                </c:pt>
                <c:pt idx="326">
                  <c:v>0.48</c:v>
                </c:pt>
                <c:pt idx="327">
                  <c:v>0.48</c:v>
                </c:pt>
                <c:pt idx="328">
                  <c:v>0.48</c:v>
                </c:pt>
                <c:pt idx="329">
                  <c:v>0.48</c:v>
                </c:pt>
                <c:pt idx="330">
                  <c:v>0.48</c:v>
                </c:pt>
                <c:pt idx="331">
                  <c:v>0.48</c:v>
                </c:pt>
                <c:pt idx="332">
                  <c:v>0.48</c:v>
                </c:pt>
                <c:pt idx="333">
                  <c:v>0.48</c:v>
                </c:pt>
                <c:pt idx="334">
                  <c:v>0.48</c:v>
                </c:pt>
                <c:pt idx="335">
                  <c:v>0.48</c:v>
                </c:pt>
                <c:pt idx="336">
                  <c:v>0.48</c:v>
                </c:pt>
                <c:pt idx="337">
                  <c:v>0.48</c:v>
                </c:pt>
                <c:pt idx="338">
                  <c:v>0.48</c:v>
                </c:pt>
                <c:pt idx="339">
                  <c:v>0.48</c:v>
                </c:pt>
                <c:pt idx="340">
                  <c:v>0.48</c:v>
                </c:pt>
                <c:pt idx="341">
                  <c:v>0.48</c:v>
                </c:pt>
                <c:pt idx="342">
                  <c:v>0.48</c:v>
                </c:pt>
                <c:pt idx="343">
                  <c:v>0.48</c:v>
                </c:pt>
                <c:pt idx="344">
                  <c:v>0.48</c:v>
                </c:pt>
                <c:pt idx="345">
                  <c:v>0.48</c:v>
                </c:pt>
                <c:pt idx="346">
                  <c:v>0.48</c:v>
                </c:pt>
                <c:pt idx="347">
                  <c:v>0.48</c:v>
                </c:pt>
                <c:pt idx="348">
                  <c:v>0.48</c:v>
                </c:pt>
                <c:pt idx="349">
                  <c:v>0.48</c:v>
                </c:pt>
                <c:pt idx="350">
                  <c:v>0.48</c:v>
                </c:pt>
                <c:pt idx="351">
                  <c:v>0.48</c:v>
                </c:pt>
                <c:pt idx="352">
                  <c:v>0.48</c:v>
                </c:pt>
                <c:pt idx="353">
                  <c:v>0.48</c:v>
                </c:pt>
                <c:pt idx="354">
                  <c:v>0.48</c:v>
                </c:pt>
                <c:pt idx="355">
                  <c:v>0.48</c:v>
                </c:pt>
                <c:pt idx="356">
                  <c:v>0.48</c:v>
                </c:pt>
                <c:pt idx="357">
                  <c:v>0.48</c:v>
                </c:pt>
                <c:pt idx="358">
                  <c:v>0.48</c:v>
                </c:pt>
                <c:pt idx="359">
                  <c:v>0.48</c:v>
                </c:pt>
                <c:pt idx="360">
                  <c:v>0.48</c:v>
                </c:pt>
                <c:pt idx="361">
                  <c:v>0.48</c:v>
                </c:pt>
                <c:pt idx="362">
                  <c:v>0.48</c:v>
                </c:pt>
                <c:pt idx="363">
                  <c:v>0.48</c:v>
                </c:pt>
                <c:pt idx="364">
                  <c:v>0.48</c:v>
                </c:pt>
                <c:pt idx="365">
                  <c:v>0.48</c:v>
                </c:pt>
                <c:pt idx="366">
                  <c:v>0.48</c:v>
                </c:pt>
                <c:pt idx="367">
                  <c:v>0.48</c:v>
                </c:pt>
                <c:pt idx="368">
                  <c:v>0.48</c:v>
                </c:pt>
                <c:pt idx="369">
                  <c:v>0.48</c:v>
                </c:pt>
                <c:pt idx="370">
                  <c:v>0.48</c:v>
                </c:pt>
                <c:pt idx="371">
                  <c:v>0.48</c:v>
                </c:pt>
                <c:pt idx="372">
                  <c:v>0.48</c:v>
                </c:pt>
                <c:pt idx="373">
                  <c:v>0.48</c:v>
                </c:pt>
                <c:pt idx="374">
                  <c:v>0.48</c:v>
                </c:pt>
                <c:pt idx="375">
                  <c:v>0.48</c:v>
                </c:pt>
                <c:pt idx="376">
                  <c:v>0.48</c:v>
                </c:pt>
                <c:pt idx="377">
                  <c:v>0.48</c:v>
                </c:pt>
                <c:pt idx="378">
                  <c:v>0.48</c:v>
                </c:pt>
                <c:pt idx="379">
                  <c:v>0.48</c:v>
                </c:pt>
                <c:pt idx="380">
                  <c:v>0.48</c:v>
                </c:pt>
                <c:pt idx="381">
                  <c:v>0.48</c:v>
                </c:pt>
                <c:pt idx="382">
                  <c:v>0.48</c:v>
                </c:pt>
                <c:pt idx="383">
                  <c:v>0.48</c:v>
                </c:pt>
                <c:pt idx="384">
                  <c:v>0.48</c:v>
                </c:pt>
                <c:pt idx="385">
                  <c:v>0.48</c:v>
                </c:pt>
                <c:pt idx="386">
                  <c:v>0.48</c:v>
                </c:pt>
                <c:pt idx="387">
                  <c:v>0.48</c:v>
                </c:pt>
                <c:pt idx="388">
                  <c:v>0.49</c:v>
                </c:pt>
                <c:pt idx="389">
                  <c:v>0.49</c:v>
                </c:pt>
                <c:pt idx="390">
                  <c:v>0.49</c:v>
                </c:pt>
                <c:pt idx="391">
                  <c:v>0.49</c:v>
                </c:pt>
                <c:pt idx="392">
                  <c:v>0.49</c:v>
                </c:pt>
                <c:pt idx="393">
                  <c:v>0.49</c:v>
                </c:pt>
                <c:pt idx="394">
                  <c:v>0.49</c:v>
                </c:pt>
                <c:pt idx="395">
                  <c:v>0.49</c:v>
                </c:pt>
                <c:pt idx="396">
                  <c:v>0.49</c:v>
                </c:pt>
                <c:pt idx="397">
                  <c:v>0.49</c:v>
                </c:pt>
                <c:pt idx="398">
                  <c:v>0.49</c:v>
                </c:pt>
                <c:pt idx="399">
                  <c:v>0.49</c:v>
                </c:pt>
                <c:pt idx="400">
                  <c:v>0.49</c:v>
                </c:pt>
                <c:pt idx="401">
                  <c:v>0.49</c:v>
                </c:pt>
                <c:pt idx="402">
                  <c:v>0.49</c:v>
                </c:pt>
                <c:pt idx="403">
                  <c:v>0.49</c:v>
                </c:pt>
                <c:pt idx="404">
                  <c:v>0.49</c:v>
                </c:pt>
                <c:pt idx="405">
                  <c:v>0.49</c:v>
                </c:pt>
                <c:pt idx="406">
                  <c:v>0.49</c:v>
                </c:pt>
                <c:pt idx="407">
                  <c:v>0.49</c:v>
                </c:pt>
                <c:pt idx="408">
                  <c:v>0.49</c:v>
                </c:pt>
                <c:pt idx="409">
                  <c:v>0.49</c:v>
                </c:pt>
                <c:pt idx="410">
                  <c:v>0.49</c:v>
                </c:pt>
                <c:pt idx="411">
                  <c:v>0.49</c:v>
                </c:pt>
                <c:pt idx="412">
                  <c:v>0.49</c:v>
                </c:pt>
                <c:pt idx="413">
                  <c:v>0.49</c:v>
                </c:pt>
                <c:pt idx="414">
                  <c:v>0.49</c:v>
                </c:pt>
                <c:pt idx="415">
                  <c:v>0.49</c:v>
                </c:pt>
                <c:pt idx="416">
                  <c:v>0.49</c:v>
                </c:pt>
                <c:pt idx="417">
                  <c:v>0.49</c:v>
                </c:pt>
                <c:pt idx="418">
                  <c:v>0.49</c:v>
                </c:pt>
                <c:pt idx="419">
                  <c:v>0.49</c:v>
                </c:pt>
                <c:pt idx="420">
                  <c:v>0.49</c:v>
                </c:pt>
                <c:pt idx="421">
                  <c:v>0.49</c:v>
                </c:pt>
                <c:pt idx="422">
                  <c:v>0.49</c:v>
                </c:pt>
                <c:pt idx="423">
                  <c:v>0.49</c:v>
                </c:pt>
                <c:pt idx="424">
                  <c:v>0.49</c:v>
                </c:pt>
                <c:pt idx="425">
                  <c:v>0.49</c:v>
                </c:pt>
                <c:pt idx="426">
                  <c:v>0.49</c:v>
                </c:pt>
                <c:pt idx="427">
                  <c:v>0.49</c:v>
                </c:pt>
                <c:pt idx="428">
                  <c:v>0.49</c:v>
                </c:pt>
                <c:pt idx="429">
                  <c:v>0.49</c:v>
                </c:pt>
                <c:pt idx="430">
                  <c:v>0.49</c:v>
                </c:pt>
                <c:pt idx="431">
                  <c:v>0.49</c:v>
                </c:pt>
                <c:pt idx="432">
                  <c:v>0.49</c:v>
                </c:pt>
                <c:pt idx="433">
                  <c:v>0.49</c:v>
                </c:pt>
                <c:pt idx="434">
                  <c:v>0.49</c:v>
                </c:pt>
                <c:pt idx="435">
                  <c:v>0.49</c:v>
                </c:pt>
                <c:pt idx="436">
                  <c:v>0.49</c:v>
                </c:pt>
                <c:pt idx="437">
                  <c:v>0.49</c:v>
                </c:pt>
                <c:pt idx="438">
                  <c:v>0.49</c:v>
                </c:pt>
                <c:pt idx="439">
                  <c:v>0.49</c:v>
                </c:pt>
                <c:pt idx="440">
                  <c:v>0.49</c:v>
                </c:pt>
                <c:pt idx="441">
                  <c:v>0.49</c:v>
                </c:pt>
                <c:pt idx="442">
                  <c:v>0.49</c:v>
                </c:pt>
                <c:pt idx="443">
                  <c:v>0.49</c:v>
                </c:pt>
                <c:pt idx="444">
                  <c:v>0.49</c:v>
                </c:pt>
                <c:pt idx="445">
                  <c:v>0.49</c:v>
                </c:pt>
                <c:pt idx="446">
                  <c:v>0.49</c:v>
                </c:pt>
                <c:pt idx="447">
                  <c:v>0.49</c:v>
                </c:pt>
                <c:pt idx="448">
                  <c:v>0.49</c:v>
                </c:pt>
                <c:pt idx="449">
                  <c:v>0.49</c:v>
                </c:pt>
                <c:pt idx="450">
                  <c:v>0.49</c:v>
                </c:pt>
                <c:pt idx="451">
                  <c:v>0.49</c:v>
                </c:pt>
                <c:pt idx="452">
                  <c:v>0.49</c:v>
                </c:pt>
                <c:pt idx="453">
                  <c:v>0.49</c:v>
                </c:pt>
                <c:pt idx="454">
                  <c:v>0.49</c:v>
                </c:pt>
                <c:pt idx="455">
                  <c:v>0.49</c:v>
                </c:pt>
                <c:pt idx="456">
                  <c:v>0.49</c:v>
                </c:pt>
                <c:pt idx="457">
                  <c:v>0.49</c:v>
                </c:pt>
                <c:pt idx="458">
                  <c:v>0.49</c:v>
                </c:pt>
                <c:pt idx="459">
                  <c:v>0.49</c:v>
                </c:pt>
                <c:pt idx="460">
                  <c:v>0.49</c:v>
                </c:pt>
                <c:pt idx="461">
                  <c:v>0.49</c:v>
                </c:pt>
                <c:pt idx="462">
                  <c:v>0.49</c:v>
                </c:pt>
                <c:pt idx="463">
                  <c:v>0.49</c:v>
                </c:pt>
                <c:pt idx="464">
                  <c:v>0.49</c:v>
                </c:pt>
                <c:pt idx="465">
                  <c:v>0.49</c:v>
                </c:pt>
                <c:pt idx="466">
                  <c:v>0.49</c:v>
                </c:pt>
                <c:pt idx="467">
                  <c:v>0.49</c:v>
                </c:pt>
                <c:pt idx="468">
                  <c:v>0.49</c:v>
                </c:pt>
                <c:pt idx="469">
                  <c:v>0.49</c:v>
                </c:pt>
                <c:pt idx="470">
                  <c:v>0.49</c:v>
                </c:pt>
                <c:pt idx="471">
                  <c:v>0.49</c:v>
                </c:pt>
                <c:pt idx="472">
                  <c:v>0.49</c:v>
                </c:pt>
                <c:pt idx="473">
                  <c:v>0.49</c:v>
                </c:pt>
                <c:pt idx="474">
                  <c:v>0.49</c:v>
                </c:pt>
                <c:pt idx="475">
                  <c:v>0.49</c:v>
                </c:pt>
                <c:pt idx="476">
                  <c:v>0.49</c:v>
                </c:pt>
                <c:pt idx="477">
                  <c:v>0.5</c:v>
                </c:pt>
                <c:pt idx="478">
                  <c:v>0.5</c:v>
                </c:pt>
                <c:pt idx="479">
                  <c:v>0.5</c:v>
                </c:pt>
                <c:pt idx="480">
                  <c:v>0.5</c:v>
                </c:pt>
                <c:pt idx="481">
                  <c:v>0.5</c:v>
                </c:pt>
                <c:pt idx="482">
                  <c:v>0.5</c:v>
                </c:pt>
                <c:pt idx="483">
                  <c:v>0.5</c:v>
                </c:pt>
                <c:pt idx="484">
                  <c:v>0.5</c:v>
                </c:pt>
                <c:pt idx="485">
                  <c:v>0.5</c:v>
                </c:pt>
                <c:pt idx="486">
                  <c:v>0.5</c:v>
                </c:pt>
                <c:pt idx="487">
                  <c:v>0.5</c:v>
                </c:pt>
                <c:pt idx="488">
                  <c:v>0.5</c:v>
                </c:pt>
                <c:pt idx="489">
                  <c:v>0.5</c:v>
                </c:pt>
                <c:pt idx="490">
                  <c:v>0.5</c:v>
                </c:pt>
                <c:pt idx="491">
                  <c:v>0.5</c:v>
                </c:pt>
                <c:pt idx="492">
                  <c:v>0.5</c:v>
                </c:pt>
                <c:pt idx="493">
                  <c:v>0.5</c:v>
                </c:pt>
                <c:pt idx="494">
                  <c:v>0.5</c:v>
                </c:pt>
                <c:pt idx="495">
                  <c:v>0.5</c:v>
                </c:pt>
                <c:pt idx="496">
                  <c:v>0.5</c:v>
                </c:pt>
                <c:pt idx="497">
                  <c:v>0.5</c:v>
                </c:pt>
                <c:pt idx="498">
                  <c:v>0.5</c:v>
                </c:pt>
                <c:pt idx="499">
                  <c:v>0.5</c:v>
                </c:pt>
                <c:pt idx="500">
                  <c:v>0.5</c:v>
                </c:pt>
                <c:pt idx="501">
                  <c:v>0.5</c:v>
                </c:pt>
                <c:pt idx="502">
                  <c:v>0.5</c:v>
                </c:pt>
                <c:pt idx="503">
                  <c:v>0.5</c:v>
                </c:pt>
                <c:pt idx="504">
                  <c:v>0.5</c:v>
                </c:pt>
                <c:pt idx="505">
                  <c:v>0.5</c:v>
                </c:pt>
                <c:pt idx="506">
                  <c:v>0.5</c:v>
                </c:pt>
                <c:pt idx="507">
                  <c:v>0.5</c:v>
                </c:pt>
                <c:pt idx="508">
                  <c:v>0.5</c:v>
                </c:pt>
                <c:pt idx="509">
                  <c:v>0.5</c:v>
                </c:pt>
                <c:pt idx="510">
                  <c:v>0.5</c:v>
                </c:pt>
                <c:pt idx="511">
                  <c:v>0.5</c:v>
                </c:pt>
                <c:pt idx="512">
                  <c:v>0.5</c:v>
                </c:pt>
                <c:pt idx="513">
                  <c:v>0.5</c:v>
                </c:pt>
                <c:pt idx="514">
                  <c:v>0.5</c:v>
                </c:pt>
                <c:pt idx="515">
                  <c:v>0.5</c:v>
                </c:pt>
                <c:pt idx="516">
                  <c:v>0.5</c:v>
                </c:pt>
                <c:pt idx="517">
                  <c:v>0.5</c:v>
                </c:pt>
                <c:pt idx="518">
                  <c:v>0.5</c:v>
                </c:pt>
                <c:pt idx="519">
                  <c:v>0.5</c:v>
                </c:pt>
                <c:pt idx="520">
                  <c:v>0.5</c:v>
                </c:pt>
                <c:pt idx="521">
                  <c:v>0.5</c:v>
                </c:pt>
                <c:pt idx="522">
                  <c:v>0.5</c:v>
                </c:pt>
                <c:pt idx="523">
                  <c:v>0.5</c:v>
                </c:pt>
                <c:pt idx="524">
                  <c:v>0.5</c:v>
                </c:pt>
                <c:pt idx="525">
                  <c:v>0.5</c:v>
                </c:pt>
                <c:pt idx="526">
                  <c:v>0.5</c:v>
                </c:pt>
                <c:pt idx="527">
                  <c:v>0.5</c:v>
                </c:pt>
                <c:pt idx="528">
                  <c:v>0.5</c:v>
                </c:pt>
                <c:pt idx="529">
                  <c:v>0.5</c:v>
                </c:pt>
                <c:pt idx="530">
                  <c:v>0.5</c:v>
                </c:pt>
                <c:pt idx="531">
                  <c:v>0.5</c:v>
                </c:pt>
                <c:pt idx="532">
                  <c:v>0.5</c:v>
                </c:pt>
                <c:pt idx="533">
                  <c:v>0.5</c:v>
                </c:pt>
                <c:pt idx="534">
                  <c:v>0.5</c:v>
                </c:pt>
                <c:pt idx="535">
                  <c:v>0.5</c:v>
                </c:pt>
                <c:pt idx="536">
                  <c:v>0.5</c:v>
                </c:pt>
                <c:pt idx="537">
                  <c:v>0.5</c:v>
                </c:pt>
                <c:pt idx="538">
                  <c:v>0.5</c:v>
                </c:pt>
                <c:pt idx="539">
                  <c:v>0.5</c:v>
                </c:pt>
                <c:pt idx="540">
                  <c:v>0.5</c:v>
                </c:pt>
                <c:pt idx="541">
                  <c:v>0.5</c:v>
                </c:pt>
                <c:pt idx="542">
                  <c:v>0.5</c:v>
                </c:pt>
                <c:pt idx="543">
                  <c:v>0.5</c:v>
                </c:pt>
                <c:pt idx="544">
                  <c:v>0.5</c:v>
                </c:pt>
                <c:pt idx="545">
                  <c:v>0.5</c:v>
                </c:pt>
                <c:pt idx="546">
                  <c:v>0.5</c:v>
                </c:pt>
                <c:pt idx="547">
                  <c:v>0.5</c:v>
                </c:pt>
                <c:pt idx="548">
                  <c:v>0.5</c:v>
                </c:pt>
                <c:pt idx="549">
                  <c:v>0.5</c:v>
                </c:pt>
                <c:pt idx="550">
                  <c:v>0.5</c:v>
                </c:pt>
                <c:pt idx="551">
                  <c:v>0.5</c:v>
                </c:pt>
                <c:pt idx="552">
                  <c:v>0.5</c:v>
                </c:pt>
                <c:pt idx="553">
                  <c:v>0.5</c:v>
                </c:pt>
                <c:pt idx="554">
                  <c:v>0.5</c:v>
                </c:pt>
                <c:pt idx="555">
                  <c:v>0.5</c:v>
                </c:pt>
                <c:pt idx="556">
                  <c:v>0.5</c:v>
                </c:pt>
                <c:pt idx="557">
                  <c:v>0.5</c:v>
                </c:pt>
                <c:pt idx="558">
                  <c:v>0.5</c:v>
                </c:pt>
                <c:pt idx="559">
                  <c:v>0.51</c:v>
                </c:pt>
                <c:pt idx="560">
                  <c:v>0.51</c:v>
                </c:pt>
                <c:pt idx="561">
                  <c:v>0.51</c:v>
                </c:pt>
                <c:pt idx="562">
                  <c:v>0.51</c:v>
                </c:pt>
                <c:pt idx="563">
                  <c:v>0.51</c:v>
                </c:pt>
                <c:pt idx="564">
                  <c:v>0.51</c:v>
                </c:pt>
                <c:pt idx="565">
                  <c:v>0.51</c:v>
                </c:pt>
                <c:pt idx="566">
                  <c:v>0.51</c:v>
                </c:pt>
                <c:pt idx="567">
                  <c:v>0.51</c:v>
                </c:pt>
                <c:pt idx="568">
                  <c:v>0.51</c:v>
                </c:pt>
                <c:pt idx="569">
                  <c:v>0.51</c:v>
                </c:pt>
                <c:pt idx="570">
                  <c:v>0.51</c:v>
                </c:pt>
                <c:pt idx="571">
                  <c:v>0.51</c:v>
                </c:pt>
                <c:pt idx="572">
                  <c:v>0.51</c:v>
                </c:pt>
                <c:pt idx="573">
                  <c:v>0.51</c:v>
                </c:pt>
                <c:pt idx="574">
                  <c:v>0.51</c:v>
                </c:pt>
                <c:pt idx="575">
                  <c:v>0.51</c:v>
                </c:pt>
                <c:pt idx="576">
                  <c:v>0.51</c:v>
                </c:pt>
                <c:pt idx="577">
                  <c:v>0.51</c:v>
                </c:pt>
                <c:pt idx="578">
                  <c:v>0.51</c:v>
                </c:pt>
                <c:pt idx="579">
                  <c:v>0.51</c:v>
                </c:pt>
                <c:pt idx="580">
                  <c:v>0.51</c:v>
                </c:pt>
                <c:pt idx="581">
                  <c:v>0.51</c:v>
                </c:pt>
                <c:pt idx="582">
                  <c:v>0.51</c:v>
                </c:pt>
                <c:pt idx="583">
                  <c:v>0.51</c:v>
                </c:pt>
                <c:pt idx="584">
                  <c:v>0.51</c:v>
                </c:pt>
                <c:pt idx="585">
                  <c:v>0.51</c:v>
                </c:pt>
                <c:pt idx="586">
                  <c:v>0.51</c:v>
                </c:pt>
                <c:pt idx="587">
                  <c:v>0.51</c:v>
                </c:pt>
                <c:pt idx="588">
                  <c:v>0.51</c:v>
                </c:pt>
                <c:pt idx="589">
                  <c:v>0.51</c:v>
                </c:pt>
                <c:pt idx="590">
                  <c:v>0.51</c:v>
                </c:pt>
                <c:pt idx="591">
                  <c:v>0.51</c:v>
                </c:pt>
                <c:pt idx="592">
                  <c:v>0.51</c:v>
                </c:pt>
                <c:pt idx="593">
                  <c:v>0.51</c:v>
                </c:pt>
                <c:pt idx="594">
                  <c:v>0.51</c:v>
                </c:pt>
                <c:pt idx="595">
                  <c:v>0.51</c:v>
                </c:pt>
                <c:pt idx="596">
                  <c:v>0.51</c:v>
                </c:pt>
                <c:pt idx="597">
                  <c:v>0.51</c:v>
                </c:pt>
                <c:pt idx="598">
                  <c:v>0.51</c:v>
                </c:pt>
                <c:pt idx="599">
                  <c:v>0.51</c:v>
                </c:pt>
                <c:pt idx="600">
                  <c:v>0.51</c:v>
                </c:pt>
                <c:pt idx="601">
                  <c:v>0.51</c:v>
                </c:pt>
                <c:pt idx="602">
                  <c:v>0.51</c:v>
                </c:pt>
                <c:pt idx="603">
                  <c:v>0.51</c:v>
                </c:pt>
                <c:pt idx="604">
                  <c:v>0.51</c:v>
                </c:pt>
                <c:pt idx="605">
                  <c:v>0.51</c:v>
                </c:pt>
                <c:pt idx="606">
                  <c:v>0.51</c:v>
                </c:pt>
                <c:pt idx="607">
                  <c:v>0.51</c:v>
                </c:pt>
                <c:pt idx="608">
                  <c:v>0.51</c:v>
                </c:pt>
                <c:pt idx="609">
                  <c:v>0.51</c:v>
                </c:pt>
                <c:pt idx="610">
                  <c:v>0.51</c:v>
                </c:pt>
                <c:pt idx="611">
                  <c:v>0.51</c:v>
                </c:pt>
                <c:pt idx="612">
                  <c:v>0.51</c:v>
                </c:pt>
                <c:pt idx="613">
                  <c:v>0.51</c:v>
                </c:pt>
                <c:pt idx="614">
                  <c:v>0.51</c:v>
                </c:pt>
                <c:pt idx="615">
                  <c:v>0.51</c:v>
                </c:pt>
                <c:pt idx="616">
                  <c:v>0.51</c:v>
                </c:pt>
                <c:pt idx="617">
                  <c:v>0.51</c:v>
                </c:pt>
                <c:pt idx="618">
                  <c:v>0.51</c:v>
                </c:pt>
                <c:pt idx="619">
                  <c:v>0.51</c:v>
                </c:pt>
                <c:pt idx="620">
                  <c:v>0.51</c:v>
                </c:pt>
                <c:pt idx="621">
                  <c:v>0.51</c:v>
                </c:pt>
                <c:pt idx="622">
                  <c:v>0.51</c:v>
                </c:pt>
                <c:pt idx="623">
                  <c:v>0.51</c:v>
                </c:pt>
                <c:pt idx="624">
                  <c:v>0.51</c:v>
                </c:pt>
                <c:pt idx="625">
                  <c:v>0.51</c:v>
                </c:pt>
                <c:pt idx="626">
                  <c:v>0.51</c:v>
                </c:pt>
                <c:pt idx="627">
                  <c:v>0.51</c:v>
                </c:pt>
                <c:pt idx="628">
                  <c:v>0.51</c:v>
                </c:pt>
                <c:pt idx="629">
                  <c:v>0.51</c:v>
                </c:pt>
                <c:pt idx="630">
                  <c:v>0.51</c:v>
                </c:pt>
                <c:pt idx="631">
                  <c:v>0.51</c:v>
                </c:pt>
                <c:pt idx="632">
                  <c:v>0.52</c:v>
                </c:pt>
                <c:pt idx="633">
                  <c:v>0.52</c:v>
                </c:pt>
                <c:pt idx="634">
                  <c:v>0.52</c:v>
                </c:pt>
                <c:pt idx="635">
                  <c:v>0.52</c:v>
                </c:pt>
                <c:pt idx="636">
                  <c:v>0.52</c:v>
                </c:pt>
                <c:pt idx="637">
                  <c:v>0.52</c:v>
                </c:pt>
                <c:pt idx="638">
                  <c:v>0.52</c:v>
                </c:pt>
                <c:pt idx="639">
                  <c:v>0.52</c:v>
                </c:pt>
                <c:pt idx="640">
                  <c:v>0.52</c:v>
                </c:pt>
                <c:pt idx="641">
                  <c:v>0.52</c:v>
                </c:pt>
                <c:pt idx="642">
                  <c:v>0.52</c:v>
                </c:pt>
                <c:pt idx="643">
                  <c:v>0.52</c:v>
                </c:pt>
                <c:pt idx="644">
                  <c:v>0.52</c:v>
                </c:pt>
                <c:pt idx="645">
                  <c:v>0.52</c:v>
                </c:pt>
                <c:pt idx="646">
                  <c:v>0.52</c:v>
                </c:pt>
                <c:pt idx="647">
                  <c:v>0.52</c:v>
                </c:pt>
                <c:pt idx="648">
                  <c:v>0.52</c:v>
                </c:pt>
                <c:pt idx="649">
                  <c:v>0.52</c:v>
                </c:pt>
                <c:pt idx="650">
                  <c:v>0.52</c:v>
                </c:pt>
                <c:pt idx="651">
                  <c:v>0.52</c:v>
                </c:pt>
                <c:pt idx="652">
                  <c:v>0.52</c:v>
                </c:pt>
                <c:pt idx="653">
                  <c:v>0.52</c:v>
                </c:pt>
                <c:pt idx="654">
                  <c:v>0.52</c:v>
                </c:pt>
                <c:pt idx="655">
                  <c:v>0.52</c:v>
                </c:pt>
                <c:pt idx="656">
                  <c:v>0.52</c:v>
                </c:pt>
                <c:pt idx="657">
                  <c:v>0.52</c:v>
                </c:pt>
                <c:pt idx="658">
                  <c:v>0.52</c:v>
                </c:pt>
                <c:pt idx="659">
                  <c:v>0.52</c:v>
                </c:pt>
                <c:pt idx="660">
                  <c:v>0.52</c:v>
                </c:pt>
                <c:pt idx="661">
                  <c:v>0.52</c:v>
                </c:pt>
                <c:pt idx="662">
                  <c:v>0.52</c:v>
                </c:pt>
                <c:pt idx="663">
                  <c:v>0.52</c:v>
                </c:pt>
                <c:pt idx="664">
                  <c:v>0.52</c:v>
                </c:pt>
                <c:pt idx="665">
                  <c:v>0.52</c:v>
                </c:pt>
                <c:pt idx="666">
                  <c:v>0.52</c:v>
                </c:pt>
                <c:pt idx="667">
                  <c:v>0.52</c:v>
                </c:pt>
                <c:pt idx="668">
                  <c:v>0.52</c:v>
                </c:pt>
                <c:pt idx="669">
                  <c:v>0.52</c:v>
                </c:pt>
                <c:pt idx="670">
                  <c:v>0.52</c:v>
                </c:pt>
                <c:pt idx="671">
                  <c:v>0.52</c:v>
                </c:pt>
                <c:pt idx="672">
                  <c:v>0.52</c:v>
                </c:pt>
                <c:pt idx="673">
                  <c:v>0.52</c:v>
                </c:pt>
                <c:pt idx="674">
                  <c:v>0.52</c:v>
                </c:pt>
                <c:pt idx="675">
                  <c:v>0.52</c:v>
                </c:pt>
                <c:pt idx="676">
                  <c:v>0.52</c:v>
                </c:pt>
                <c:pt idx="677">
                  <c:v>0.52</c:v>
                </c:pt>
                <c:pt idx="678">
                  <c:v>0.52</c:v>
                </c:pt>
                <c:pt idx="679">
                  <c:v>0.52</c:v>
                </c:pt>
                <c:pt idx="680">
                  <c:v>0.52</c:v>
                </c:pt>
                <c:pt idx="681">
                  <c:v>0.52</c:v>
                </c:pt>
                <c:pt idx="682">
                  <c:v>0.52</c:v>
                </c:pt>
                <c:pt idx="683">
                  <c:v>0.52</c:v>
                </c:pt>
                <c:pt idx="684">
                  <c:v>0.52</c:v>
                </c:pt>
                <c:pt idx="685">
                  <c:v>0.52</c:v>
                </c:pt>
                <c:pt idx="686">
                  <c:v>0.52</c:v>
                </c:pt>
                <c:pt idx="687">
                  <c:v>0.52</c:v>
                </c:pt>
                <c:pt idx="688">
                  <c:v>0.52</c:v>
                </c:pt>
                <c:pt idx="689">
                  <c:v>0.52</c:v>
                </c:pt>
                <c:pt idx="690">
                  <c:v>0.52</c:v>
                </c:pt>
                <c:pt idx="691">
                  <c:v>0.52</c:v>
                </c:pt>
                <c:pt idx="692">
                  <c:v>0.52</c:v>
                </c:pt>
                <c:pt idx="693">
                  <c:v>0.53</c:v>
                </c:pt>
                <c:pt idx="694">
                  <c:v>0.53</c:v>
                </c:pt>
                <c:pt idx="695">
                  <c:v>0.53</c:v>
                </c:pt>
                <c:pt idx="696">
                  <c:v>0.53</c:v>
                </c:pt>
                <c:pt idx="697">
                  <c:v>0.53</c:v>
                </c:pt>
                <c:pt idx="698">
                  <c:v>0.53</c:v>
                </c:pt>
                <c:pt idx="699">
                  <c:v>0.53</c:v>
                </c:pt>
                <c:pt idx="700">
                  <c:v>0.53</c:v>
                </c:pt>
                <c:pt idx="701">
                  <c:v>0.53</c:v>
                </c:pt>
                <c:pt idx="702">
                  <c:v>0.53</c:v>
                </c:pt>
                <c:pt idx="703">
                  <c:v>0.53</c:v>
                </c:pt>
                <c:pt idx="704">
                  <c:v>0.53</c:v>
                </c:pt>
                <c:pt idx="705">
                  <c:v>0.53</c:v>
                </c:pt>
                <c:pt idx="706">
                  <c:v>0.53</c:v>
                </c:pt>
                <c:pt idx="707">
                  <c:v>0.53</c:v>
                </c:pt>
                <c:pt idx="708">
                  <c:v>0.53</c:v>
                </c:pt>
                <c:pt idx="709">
                  <c:v>0.53</c:v>
                </c:pt>
                <c:pt idx="710">
                  <c:v>0.53</c:v>
                </c:pt>
                <c:pt idx="711">
                  <c:v>0.53</c:v>
                </c:pt>
                <c:pt idx="712">
                  <c:v>0.53</c:v>
                </c:pt>
                <c:pt idx="713">
                  <c:v>0.53</c:v>
                </c:pt>
                <c:pt idx="714">
                  <c:v>0.53</c:v>
                </c:pt>
                <c:pt idx="715">
                  <c:v>0.53</c:v>
                </c:pt>
                <c:pt idx="716">
                  <c:v>0.53</c:v>
                </c:pt>
                <c:pt idx="717">
                  <c:v>0.53</c:v>
                </c:pt>
                <c:pt idx="718">
                  <c:v>0.53</c:v>
                </c:pt>
                <c:pt idx="719">
                  <c:v>0.53</c:v>
                </c:pt>
                <c:pt idx="720">
                  <c:v>0.53</c:v>
                </c:pt>
                <c:pt idx="721">
                  <c:v>0.53</c:v>
                </c:pt>
                <c:pt idx="722">
                  <c:v>0.53</c:v>
                </c:pt>
                <c:pt idx="723">
                  <c:v>0.53</c:v>
                </c:pt>
                <c:pt idx="724">
                  <c:v>0.53</c:v>
                </c:pt>
                <c:pt idx="725">
                  <c:v>0.53</c:v>
                </c:pt>
                <c:pt idx="726">
                  <c:v>0.53</c:v>
                </c:pt>
                <c:pt idx="727">
                  <c:v>0.53</c:v>
                </c:pt>
                <c:pt idx="728">
                  <c:v>0.53</c:v>
                </c:pt>
                <c:pt idx="729">
                  <c:v>0.53</c:v>
                </c:pt>
                <c:pt idx="730">
                  <c:v>0.53</c:v>
                </c:pt>
                <c:pt idx="731">
                  <c:v>0.53</c:v>
                </c:pt>
                <c:pt idx="732">
                  <c:v>0.53</c:v>
                </c:pt>
                <c:pt idx="733">
                  <c:v>0.53</c:v>
                </c:pt>
                <c:pt idx="734">
                  <c:v>0.53</c:v>
                </c:pt>
                <c:pt idx="735">
                  <c:v>0.53</c:v>
                </c:pt>
                <c:pt idx="736">
                  <c:v>0.53</c:v>
                </c:pt>
                <c:pt idx="737">
                  <c:v>0.53</c:v>
                </c:pt>
                <c:pt idx="738">
                  <c:v>0.53</c:v>
                </c:pt>
                <c:pt idx="739">
                  <c:v>0.53</c:v>
                </c:pt>
                <c:pt idx="740">
                  <c:v>0.53</c:v>
                </c:pt>
                <c:pt idx="741">
                  <c:v>0.53</c:v>
                </c:pt>
                <c:pt idx="742">
                  <c:v>0.53</c:v>
                </c:pt>
                <c:pt idx="743">
                  <c:v>0.53</c:v>
                </c:pt>
                <c:pt idx="744">
                  <c:v>0.53</c:v>
                </c:pt>
                <c:pt idx="745">
                  <c:v>0.53</c:v>
                </c:pt>
                <c:pt idx="746">
                  <c:v>0.53</c:v>
                </c:pt>
                <c:pt idx="747">
                  <c:v>0.53</c:v>
                </c:pt>
                <c:pt idx="748">
                  <c:v>0.53</c:v>
                </c:pt>
                <c:pt idx="749">
                  <c:v>0.53</c:v>
                </c:pt>
                <c:pt idx="750">
                  <c:v>0.53</c:v>
                </c:pt>
                <c:pt idx="751">
                  <c:v>0.53</c:v>
                </c:pt>
                <c:pt idx="752">
                  <c:v>0.53</c:v>
                </c:pt>
                <c:pt idx="753">
                  <c:v>0.53</c:v>
                </c:pt>
                <c:pt idx="754">
                  <c:v>0.53</c:v>
                </c:pt>
                <c:pt idx="755">
                  <c:v>0.53</c:v>
                </c:pt>
                <c:pt idx="756">
                  <c:v>0.53</c:v>
                </c:pt>
                <c:pt idx="757">
                  <c:v>0.53</c:v>
                </c:pt>
                <c:pt idx="758">
                  <c:v>0.53</c:v>
                </c:pt>
                <c:pt idx="759">
                  <c:v>0.53</c:v>
                </c:pt>
                <c:pt idx="760">
                  <c:v>0.53</c:v>
                </c:pt>
                <c:pt idx="761">
                  <c:v>0.53</c:v>
                </c:pt>
                <c:pt idx="762">
                  <c:v>0.53</c:v>
                </c:pt>
                <c:pt idx="763">
                  <c:v>0.53</c:v>
                </c:pt>
                <c:pt idx="764">
                  <c:v>0.53</c:v>
                </c:pt>
                <c:pt idx="765">
                  <c:v>0.53</c:v>
                </c:pt>
                <c:pt idx="766">
                  <c:v>0.53</c:v>
                </c:pt>
                <c:pt idx="767">
                  <c:v>0.54</c:v>
                </c:pt>
                <c:pt idx="768">
                  <c:v>0.54</c:v>
                </c:pt>
                <c:pt idx="769">
                  <c:v>0.54</c:v>
                </c:pt>
                <c:pt idx="770">
                  <c:v>0.54</c:v>
                </c:pt>
                <c:pt idx="771">
                  <c:v>0.54</c:v>
                </c:pt>
                <c:pt idx="772">
                  <c:v>0.54</c:v>
                </c:pt>
                <c:pt idx="773">
                  <c:v>0.54</c:v>
                </c:pt>
                <c:pt idx="774">
                  <c:v>0.54</c:v>
                </c:pt>
                <c:pt idx="775">
                  <c:v>0.54</c:v>
                </c:pt>
                <c:pt idx="776">
                  <c:v>0.54</c:v>
                </c:pt>
                <c:pt idx="777">
                  <c:v>0.54</c:v>
                </c:pt>
                <c:pt idx="778">
                  <c:v>0.54</c:v>
                </c:pt>
                <c:pt idx="779">
                  <c:v>0.54</c:v>
                </c:pt>
                <c:pt idx="780">
                  <c:v>0.54</c:v>
                </c:pt>
                <c:pt idx="781">
                  <c:v>0.54</c:v>
                </c:pt>
                <c:pt idx="782">
                  <c:v>0.54</c:v>
                </c:pt>
                <c:pt idx="783">
                  <c:v>0.54</c:v>
                </c:pt>
                <c:pt idx="784">
                  <c:v>0.54</c:v>
                </c:pt>
                <c:pt idx="785">
                  <c:v>0.54</c:v>
                </c:pt>
                <c:pt idx="786">
                  <c:v>0.54</c:v>
                </c:pt>
                <c:pt idx="787">
                  <c:v>0.54</c:v>
                </c:pt>
                <c:pt idx="788">
                  <c:v>0.54</c:v>
                </c:pt>
                <c:pt idx="789">
                  <c:v>0.54</c:v>
                </c:pt>
                <c:pt idx="790">
                  <c:v>0.54</c:v>
                </c:pt>
                <c:pt idx="791">
                  <c:v>0.54</c:v>
                </c:pt>
                <c:pt idx="792">
                  <c:v>0.54</c:v>
                </c:pt>
                <c:pt idx="793">
                  <c:v>0.54</c:v>
                </c:pt>
                <c:pt idx="794">
                  <c:v>0.54</c:v>
                </c:pt>
                <c:pt idx="795">
                  <c:v>0.54</c:v>
                </c:pt>
                <c:pt idx="796">
                  <c:v>0.54</c:v>
                </c:pt>
                <c:pt idx="797">
                  <c:v>0.54</c:v>
                </c:pt>
                <c:pt idx="798">
                  <c:v>0.54</c:v>
                </c:pt>
                <c:pt idx="799">
                  <c:v>0.54</c:v>
                </c:pt>
                <c:pt idx="800">
                  <c:v>0.54</c:v>
                </c:pt>
                <c:pt idx="801">
                  <c:v>0.54</c:v>
                </c:pt>
                <c:pt idx="802">
                  <c:v>0.54</c:v>
                </c:pt>
                <c:pt idx="803">
                  <c:v>0.54</c:v>
                </c:pt>
                <c:pt idx="804">
                  <c:v>0.54</c:v>
                </c:pt>
                <c:pt idx="805">
                  <c:v>0.54</c:v>
                </c:pt>
                <c:pt idx="806">
                  <c:v>0.54</c:v>
                </c:pt>
                <c:pt idx="807">
                  <c:v>0.54</c:v>
                </c:pt>
                <c:pt idx="808">
                  <c:v>0.54</c:v>
                </c:pt>
                <c:pt idx="809">
                  <c:v>0.54</c:v>
                </c:pt>
                <c:pt idx="810">
                  <c:v>0.54</c:v>
                </c:pt>
                <c:pt idx="811">
                  <c:v>0.54</c:v>
                </c:pt>
                <c:pt idx="812">
                  <c:v>0.54</c:v>
                </c:pt>
                <c:pt idx="813">
                  <c:v>0.54</c:v>
                </c:pt>
                <c:pt idx="814">
                  <c:v>0.54</c:v>
                </c:pt>
                <c:pt idx="815">
                  <c:v>0.54</c:v>
                </c:pt>
                <c:pt idx="816">
                  <c:v>0.54</c:v>
                </c:pt>
                <c:pt idx="817">
                  <c:v>0.54</c:v>
                </c:pt>
                <c:pt idx="818">
                  <c:v>0.54</c:v>
                </c:pt>
                <c:pt idx="819">
                  <c:v>0.54</c:v>
                </c:pt>
                <c:pt idx="820">
                  <c:v>0.54</c:v>
                </c:pt>
                <c:pt idx="821">
                  <c:v>0.54</c:v>
                </c:pt>
                <c:pt idx="822">
                  <c:v>0.54</c:v>
                </c:pt>
                <c:pt idx="823">
                  <c:v>0.55</c:v>
                </c:pt>
                <c:pt idx="824">
                  <c:v>0.55</c:v>
                </c:pt>
                <c:pt idx="825">
                  <c:v>0.55</c:v>
                </c:pt>
                <c:pt idx="826">
                  <c:v>0.55</c:v>
                </c:pt>
                <c:pt idx="827">
                  <c:v>0.55</c:v>
                </c:pt>
                <c:pt idx="828">
                  <c:v>0.55</c:v>
                </c:pt>
                <c:pt idx="829">
                  <c:v>0.55</c:v>
                </c:pt>
                <c:pt idx="830">
                  <c:v>0.55</c:v>
                </c:pt>
                <c:pt idx="831">
                  <c:v>0.55</c:v>
                </c:pt>
                <c:pt idx="832">
                  <c:v>0.55</c:v>
                </c:pt>
                <c:pt idx="833">
                  <c:v>0.55</c:v>
                </c:pt>
                <c:pt idx="834">
                  <c:v>0.55</c:v>
                </c:pt>
                <c:pt idx="835">
                  <c:v>0.55</c:v>
                </c:pt>
                <c:pt idx="836">
                  <c:v>0.55</c:v>
                </c:pt>
                <c:pt idx="837">
                  <c:v>0.55</c:v>
                </c:pt>
                <c:pt idx="838">
                  <c:v>0.55</c:v>
                </c:pt>
                <c:pt idx="839">
                  <c:v>0.55</c:v>
                </c:pt>
                <c:pt idx="840">
                  <c:v>0.55</c:v>
                </c:pt>
                <c:pt idx="841">
                  <c:v>0.55</c:v>
                </c:pt>
                <c:pt idx="842">
                  <c:v>0.55</c:v>
                </c:pt>
                <c:pt idx="843">
                  <c:v>0.55</c:v>
                </c:pt>
                <c:pt idx="844">
                  <c:v>0.55</c:v>
                </c:pt>
                <c:pt idx="845">
                  <c:v>0.55</c:v>
                </c:pt>
                <c:pt idx="846">
                  <c:v>0.55</c:v>
                </c:pt>
                <c:pt idx="847">
                  <c:v>0.55</c:v>
                </c:pt>
                <c:pt idx="848">
                  <c:v>0.55</c:v>
                </c:pt>
                <c:pt idx="849">
                  <c:v>0.55</c:v>
                </c:pt>
                <c:pt idx="850">
                  <c:v>0.55</c:v>
                </c:pt>
                <c:pt idx="851">
                  <c:v>0.55</c:v>
                </c:pt>
                <c:pt idx="852">
                  <c:v>0.55</c:v>
                </c:pt>
                <c:pt idx="853">
                  <c:v>0.55</c:v>
                </c:pt>
                <c:pt idx="854">
                  <c:v>0.55</c:v>
                </c:pt>
                <c:pt idx="855">
                  <c:v>0.55</c:v>
                </c:pt>
                <c:pt idx="856">
                  <c:v>0.55</c:v>
                </c:pt>
                <c:pt idx="857">
                  <c:v>0.55</c:v>
                </c:pt>
                <c:pt idx="858">
                  <c:v>0.55</c:v>
                </c:pt>
                <c:pt idx="859">
                  <c:v>0.55</c:v>
                </c:pt>
                <c:pt idx="860">
                  <c:v>0.55</c:v>
                </c:pt>
                <c:pt idx="861">
                  <c:v>0.55</c:v>
                </c:pt>
                <c:pt idx="862">
                  <c:v>0.55</c:v>
                </c:pt>
                <c:pt idx="863">
                  <c:v>0.55</c:v>
                </c:pt>
                <c:pt idx="864">
                  <c:v>0.55</c:v>
                </c:pt>
                <c:pt idx="865">
                  <c:v>0.55</c:v>
                </c:pt>
                <c:pt idx="866">
                  <c:v>0.55</c:v>
                </c:pt>
                <c:pt idx="867">
                  <c:v>0.55</c:v>
                </c:pt>
                <c:pt idx="868">
                  <c:v>0.55</c:v>
                </c:pt>
                <c:pt idx="869">
                  <c:v>0.55</c:v>
                </c:pt>
                <c:pt idx="870">
                  <c:v>0.55</c:v>
                </c:pt>
                <c:pt idx="871">
                  <c:v>0.56</c:v>
                </c:pt>
                <c:pt idx="872">
                  <c:v>0.56</c:v>
                </c:pt>
                <c:pt idx="873">
                  <c:v>0.56</c:v>
                </c:pt>
                <c:pt idx="874">
                  <c:v>0.56</c:v>
                </c:pt>
                <c:pt idx="875">
                  <c:v>0.56</c:v>
                </c:pt>
                <c:pt idx="876">
                  <c:v>0.56</c:v>
                </c:pt>
                <c:pt idx="877">
                  <c:v>0.56</c:v>
                </c:pt>
                <c:pt idx="878">
                  <c:v>0.56</c:v>
                </c:pt>
                <c:pt idx="879">
                  <c:v>0.56</c:v>
                </c:pt>
                <c:pt idx="880">
                  <c:v>0.56</c:v>
                </c:pt>
                <c:pt idx="881">
                  <c:v>0.56</c:v>
                </c:pt>
                <c:pt idx="882">
                  <c:v>0.56</c:v>
                </c:pt>
                <c:pt idx="883">
                  <c:v>0.56</c:v>
                </c:pt>
                <c:pt idx="884">
                  <c:v>0.56</c:v>
                </c:pt>
                <c:pt idx="885">
                  <c:v>0.56</c:v>
                </c:pt>
                <c:pt idx="886">
                  <c:v>0.56</c:v>
                </c:pt>
                <c:pt idx="887">
                  <c:v>0.56</c:v>
                </c:pt>
                <c:pt idx="888">
                  <c:v>0.56</c:v>
                </c:pt>
                <c:pt idx="889">
                  <c:v>0.56</c:v>
                </c:pt>
                <c:pt idx="890">
                  <c:v>0.56</c:v>
                </c:pt>
                <c:pt idx="891">
                  <c:v>0.56</c:v>
                </c:pt>
                <c:pt idx="892">
                  <c:v>0.56</c:v>
                </c:pt>
                <c:pt idx="893">
                  <c:v>0.56</c:v>
                </c:pt>
                <c:pt idx="894">
                  <c:v>0.56</c:v>
                </c:pt>
                <c:pt idx="895">
                  <c:v>0.56</c:v>
                </c:pt>
                <c:pt idx="896">
                  <c:v>0.56</c:v>
                </c:pt>
                <c:pt idx="897">
                  <c:v>0.56</c:v>
                </c:pt>
                <c:pt idx="898">
                  <c:v>0.56</c:v>
                </c:pt>
                <c:pt idx="899">
                  <c:v>0.56</c:v>
                </c:pt>
                <c:pt idx="900">
                  <c:v>0.56</c:v>
                </c:pt>
                <c:pt idx="901">
                  <c:v>0.56</c:v>
                </c:pt>
                <c:pt idx="902">
                  <c:v>0.56</c:v>
                </c:pt>
                <c:pt idx="903">
                  <c:v>0.56</c:v>
                </c:pt>
                <c:pt idx="904">
                  <c:v>0.56</c:v>
                </c:pt>
                <c:pt idx="905">
                  <c:v>0.56</c:v>
                </c:pt>
                <c:pt idx="906">
                  <c:v>0.56</c:v>
                </c:pt>
                <c:pt idx="907">
                  <c:v>0.56</c:v>
                </c:pt>
                <c:pt idx="908">
                  <c:v>0.56</c:v>
                </c:pt>
                <c:pt idx="909">
                  <c:v>0.56</c:v>
                </c:pt>
                <c:pt idx="910">
                  <c:v>0.56</c:v>
                </c:pt>
                <c:pt idx="911">
                  <c:v>0.56</c:v>
                </c:pt>
                <c:pt idx="912">
                  <c:v>0.57</c:v>
                </c:pt>
                <c:pt idx="913">
                  <c:v>0.57</c:v>
                </c:pt>
                <c:pt idx="914">
                  <c:v>0.57</c:v>
                </c:pt>
                <c:pt idx="915">
                  <c:v>0.57</c:v>
                </c:pt>
                <c:pt idx="916">
                  <c:v>0.57</c:v>
                </c:pt>
                <c:pt idx="917">
                  <c:v>0.57</c:v>
                </c:pt>
                <c:pt idx="918">
                  <c:v>0.57</c:v>
                </c:pt>
                <c:pt idx="919">
                  <c:v>0.57</c:v>
                </c:pt>
                <c:pt idx="920">
                  <c:v>0.57</c:v>
                </c:pt>
                <c:pt idx="921">
                  <c:v>0.57</c:v>
                </c:pt>
                <c:pt idx="922">
                  <c:v>0.57</c:v>
                </c:pt>
                <c:pt idx="923">
                  <c:v>0.57</c:v>
                </c:pt>
                <c:pt idx="924">
                  <c:v>0.57</c:v>
                </c:pt>
                <c:pt idx="925">
                  <c:v>0.57</c:v>
                </c:pt>
                <c:pt idx="926">
                  <c:v>0.57</c:v>
                </c:pt>
                <c:pt idx="927">
                  <c:v>0.57</c:v>
                </c:pt>
                <c:pt idx="928">
                  <c:v>0.57</c:v>
                </c:pt>
                <c:pt idx="929">
                  <c:v>0.57</c:v>
                </c:pt>
                <c:pt idx="930">
                  <c:v>0.57</c:v>
                </c:pt>
                <c:pt idx="931">
                  <c:v>0.57</c:v>
                </c:pt>
                <c:pt idx="932">
                  <c:v>0.57</c:v>
                </c:pt>
                <c:pt idx="933">
                  <c:v>0.57</c:v>
                </c:pt>
                <c:pt idx="934">
                  <c:v>0.57</c:v>
                </c:pt>
                <c:pt idx="935">
                  <c:v>0.57</c:v>
                </c:pt>
                <c:pt idx="936">
                  <c:v>0.57</c:v>
                </c:pt>
                <c:pt idx="937">
                  <c:v>0.57</c:v>
                </c:pt>
                <c:pt idx="938">
                  <c:v>0.57</c:v>
                </c:pt>
                <c:pt idx="939">
                  <c:v>0.57</c:v>
                </c:pt>
                <c:pt idx="940">
                  <c:v>0.57</c:v>
                </c:pt>
                <c:pt idx="941">
                  <c:v>0.57</c:v>
                </c:pt>
                <c:pt idx="942">
                  <c:v>0.58</c:v>
                </c:pt>
                <c:pt idx="943">
                  <c:v>0.58</c:v>
                </c:pt>
                <c:pt idx="944">
                  <c:v>0.58</c:v>
                </c:pt>
                <c:pt idx="945">
                  <c:v>0.58</c:v>
                </c:pt>
                <c:pt idx="946">
                  <c:v>0.58</c:v>
                </c:pt>
                <c:pt idx="947">
                  <c:v>0.58</c:v>
                </c:pt>
                <c:pt idx="948">
                  <c:v>0.58</c:v>
                </c:pt>
                <c:pt idx="949">
                  <c:v>0.58</c:v>
                </c:pt>
                <c:pt idx="950">
                  <c:v>0.58</c:v>
                </c:pt>
                <c:pt idx="951">
                  <c:v>0.58</c:v>
                </c:pt>
                <c:pt idx="952">
                  <c:v>0.58</c:v>
                </c:pt>
                <c:pt idx="953">
                  <c:v>0.58</c:v>
                </c:pt>
                <c:pt idx="954">
                  <c:v>0.58</c:v>
                </c:pt>
                <c:pt idx="955">
                  <c:v>0.58</c:v>
                </c:pt>
                <c:pt idx="956">
                  <c:v>0.58</c:v>
                </c:pt>
                <c:pt idx="957">
                  <c:v>0.58</c:v>
                </c:pt>
                <c:pt idx="958">
                  <c:v>0.58</c:v>
                </c:pt>
                <c:pt idx="959">
                  <c:v>0.58</c:v>
                </c:pt>
                <c:pt idx="960">
                  <c:v>0.58</c:v>
                </c:pt>
                <c:pt idx="961">
                  <c:v>0.58</c:v>
                </c:pt>
                <c:pt idx="962">
                  <c:v>0.58</c:v>
                </c:pt>
                <c:pt idx="963">
                  <c:v>0.59</c:v>
                </c:pt>
                <c:pt idx="964">
                  <c:v>0.59</c:v>
                </c:pt>
                <c:pt idx="965">
                  <c:v>0.59</c:v>
                </c:pt>
                <c:pt idx="966">
                  <c:v>0.59</c:v>
                </c:pt>
                <c:pt idx="967">
                  <c:v>0.59</c:v>
                </c:pt>
                <c:pt idx="968">
                  <c:v>0.59</c:v>
                </c:pt>
                <c:pt idx="969">
                  <c:v>0.59</c:v>
                </c:pt>
                <c:pt idx="970">
                  <c:v>0.59</c:v>
                </c:pt>
                <c:pt idx="971">
                  <c:v>0.59</c:v>
                </c:pt>
                <c:pt idx="972">
                  <c:v>0.59</c:v>
                </c:pt>
                <c:pt idx="973">
                  <c:v>0.59</c:v>
                </c:pt>
                <c:pt idx="974">
                  <c:v>0.59</c:v>
                </c:pt>
                <c:pt idx="975">
                  <c:v>0.59</c:v>
                </c:pt>
                <c:pt idx="976">
                  <c:v>0.6</c:v>
                </c:pt>
                <c:pt idx="977">
                  <c:v>0.6</c:v>
                </c:pt>
                <c:pt idx="978">
                  <c:v>0.6</c:v>
                </c:pt>
                <c:pt idx="979">
                  <c:v>0.6</c:v>
                </c:pt>
                <c:pt idx="980">
                  <c:v>0.6</c:v>
                </c:pt>
                <c:pt idx="981">
                  <c:v>0.6</c:v>
                </c:pt>
                <c:pt idx="982">
                  <c:v>0.61</c:v>
                </c:pt>
                <c:pt idx="983">
                  <c:v>0.61</c:v>
                </c:pt>
                <c:pt idx="984">
                  <c:v>0.61</c:v>
                </c:pt>
                <c:pt idx="985">
                  <c:v>0.61</c:v>
                </c:pt>
                <c:pt idx="986">
                  <c:v>0.61</c:v>
                </c:pt>
                <c:pt idx="987">
                  <c:v>0.61</c:v>
                </c:pt>
                <c:pt idx="988">
                  <c:v>0.61</c:v>
                </c:pt>
                <c:pt idx="989">
                  <c:v>0.61</c:v>
                </c:pt>
                <c:pt idx="990">
                  <c:v>0.62</c:v>
                </c:pt>
                <c:pt idx="991">
                  <c:v>0.63</c:v>
                </c:pt>
                <c:pt idx="992">
                  <c:v>0.63</c:v>
                </c:pt>
                <c:pt idx="993">
                  <c:v>0.63</c:v>
                </c:pt>
                <c:pt idx="994">
                  <c:v>0.63</c:v>
                </c:pt>
                <c:pt idx="995">
                  <c:v>0.64</c:v>
                </c:pt>
                <c:pt idx="996">
                  <c:v>0.64</c:v>
                </c:pt>
                <c:pt idx="997">
                  <c:v>0.66</c:v>
                </c:pt>
                <c:pt idx="998">
                  <c:v>0.67</c:v>
                </c:pt>
                <c:pt idx="999">
                  <c:v>0.67</c:v>
                </c:pt>
              </c:numCache>
            </c:numRef>
          </c:xVal>
          <c:yVal>
            <c:numRef>
              <c:f>Data!$F$2:$F$1001</c:f>
              <c:numCache>
                <c:formatCode>General</c:formatCode>
                <c:ptCount val="1000"/>
                <c:pt idx="0">
                  <c:v>1.0</c:v>
                </c:pt>
                <c:pt idx="1">
                  <c:v>2.0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1.0</c:v>
                </c:pt>
                <c:pt idx="6">
                  <c:v>2.0</c:v>
                </c:pt>
                <c:pt idx="7">
                  <c:v>1.0</c:v>
                </c:pt>
                <c:pt idx="8">
                  <c:v>2.0</c:v>
                </c:pt>
                <c:pt idx="9">
                  <c:v>3.0</c:v>
                </c:pt>
                <c:pt idx="10">
                  <c:v>4.0</c:v>
                </c:pt>
                <c:pt idx="11">
                  <c:v>5.0</c:v>
                </c:pt>
                <c:pt idx="12">
                  <c:v>6.0</c:v>
                </c:pt>
                <c:pt idx="13">
                  <c:v>7.0</c:v>
                </c:pt>
                <c:pt idx="14">
                  <c:v>8.0</c:v>
                </c:pt>
                <c:pt idx="15">
                  <c:v>9.0</c:v>
                </c:pt>
                <c:pt idx="16">
                  <c:v>10.0</c:v>
                </c:pt>
                <c:pt idx="17">
                  <c:v>11.0</c:v>
                </c:pt>
                <c:pt idx="18">
                  <c:v>12.0</c:v>
                </c:pt>
                <c:pt idx="19">
                  <c:v>13.0</c:v>
                </c:pt>
                <c:pt idx="20">
                  <c:v>1.0</c:v>
                </c:pt>
                <c:pt idx="21">
                  <c:v>2.0</c:v>
                </c:pt>
                <c:pt idx="22">
                  <c:v>3.0</c:v>
                </c:pt>
                <c:pt idx="23">
                  <c:v>4.0</c:v>
                </c:pt>
                <c:pt idx="24">
                  <c:v>5.0</c:v>
                </c:pt>
                <c:pt idx="25">
                  <c:v>6.0</c:v>
                </c:pt>
                <c:pt idx="26">
                  <c:v>1.0</c:v>
                </c:pt>
                <c:pt idx="27">
                  <c:v>2.0</c:v>
                </c:pt>
                <c:pt idx="28">
                  <c:v>3.0</c:v>
                </c:pt>
                <c:pt idx="29">
                  <c:v>4.0</c:v>
                </c:pt>
                <c:pt idx="30">
                  <c:v>5.0</c:v>
                </c:pt>
                <c:pt idx="31">
                  <c:v>6.0</c:v>
                </c:pt>
                <c:pt idx="32">
                  <c:v>7.0</c:v>
                </c:pt>
                <c:pt idx="33">
                  <c:v>8.0</c:v>
                </c:pt>
                <c:pt idx="34">
                  <c:v>9.0</c:v>
                </c:pt>
                <c:pt idx="35">
                  <c:v>10.0</c:v>
                </c:pt>
                <c:pt idx="36">
                  <c:v>11.0</c:v>
                </c:pt>
                <c:pt idx="37">
                  <c:v>1.0</c:v>
                </c:pt>
                <c:pt idx="38">
                  <c:v>2.0</c:v>
                </c:pt>
                <c:pt idx="39">
                  <c:v>3.0</c:v>
                </c:pt>
                <c:pt idx="40">
                  <c:v>4.0</c:v>
                </c:pt>
                <c:pt idx="41">
                  <c:v>5.0</c:v>
                </c:pt>
                <c:pt idx="42">
                  <c:v>6.0</c:v>
                </c:pt>
                <c:pt idx="43">
                  <c:v>7.0</c:v>
                </c:pt>
                <c:pt idx="44">
                  <c:v>8.0</c:v>
                </c:pt>
                <c:pt idx="45">
                  <c:v>9.0</c:v>
                </c:pt>
                <c:pt idx="46">
                  <c:v>10.0</c:v>
                </c:pt>
                <c:pt idx="47">
                  <c:v>11.0</c:v>
                </c:pt>
                <c:pt idx="48">
                  <c:v>12.0</c:v>
                </c:pt>
                <c:pt idx="49">
                  <c:v>13.0</c:v>
                </c:pt>
                <c:pt idx="50">
                  <c:v>14.0</c:v>
                </c:pt>
                <c:pt idx="51">
                  <c:v>15.0</c:v>
                </c:pt>
                <c:pt idx="52">
                  <c:v>1.0</c:v>
                </c:pt>
                <c:pt idx="53">
                  <c:v>2.0</c:v>
                </c:pt>
                <c:pt idx="54">
                  <c:v>3.0</c:v>
                </c:pt>
                <c:pt idx="55">
                  <c:v>4.0</c:v>
                </c:pt>
                <c:pt idx="56">
                  <c:v>5.0</c:v>
                </c:pt>
                <c:pt idx="57">
                  <c:v>6.0</c:v>
                </c:pt>
                <c:pt idx="58">
                  <c:v>7.0</c:v>
                </c:pt>
                <c:pt idx="59">
                  <c:v>8.0</c:v>
                </c:pt>
                <c:pt idx="60">
                  <c:v>9.0</c:v>
                </c:pt>
                <c:pt idx="61">
                  <c:v>10.0</c:v>
                </c:pt>
                <c:pt idx="62">
                  <c:v>11.0</c:v>
                </c:pt>
                <c:pt idx="63">
                  <c:v>12.0</c:v>
                </c:pt>
                <c:pt idx="64">
                  <c:v>13.0</c:v>
                </c:pt>
                <c:pt idx="65">
                  <c:v>14.0</c:v>
                </c:pt>
                <c:pt idx="66">
                  <c:v>15.0</c:v>
                </c:pt>
                <c:pt idx="67">
                  <c:v>16.0</c:v>
                </c:pt>
                <c:pt idx="68">
                  <c:v>17.0</c:v>
                </c:pt>
                <c:pt idx="69">
                  <c:v>18.0</c:v>
                </c:pt>
                <c:pt idx="70">
                  <c:v>19.0</c:v>
                </c:pt>
                <c:pt idx="71">
                  <c:v>20.0</c:v>
                </c:pt>
                <c:pt idx="72">
                  <c:v>21.0</c:v>
                </c:pt>
                <c:pt idx="73">
                  <c:v>22.0</c:v>
                </c:pt>
                <c:pt idx="74">
                  <c:v>23.0</c:v>
                </c:pt>
                <c:pt idx="75">
                  <c:v>24.0</c:v>
                </c:pt>
                <c:pt idx="76">
                  <c:v>25.0</c:v>
                </c:pt>
                <c:pt idx="77">
                  <c:v>1.0</c:v>
                </c:pt>
                <c:pt idx="78">
                  <c:v>2.0</c:v>
                </c:pt>
                <c:pt idx="79">
                  <c:v>3.0</c:v>
                </c:pt>
                <c:pt idx="80">
                  <c:v>4.0</c:v>
                </c:pt>
                <c:pt idx="81">
                  <c:v>5.0</c:v>
                </c:pt>
                <c:pt idx="82">
                  <c:v>6.0</c:v>
                </c:pt>
                <c:pt idx="83">
                  <c:v>7.0</c:v>
                </c:pt>
                <c:pt idx="84">
                  <c:v>8.0</c:v>
                </c:pt>
                <c:pt idx="85">
                  <c:v>9.0</c:v>
                </c:pt>
                <c:pt idx="86">
                  <c:v>10.0</c:v>
                </c:pt>
                <c:pt idx="87">
                  <c:v>11.0</c:v>
                </c:pt>
                <c:pt idx="88">
                  <c:v>12.0</c:v>
                </c:pt>
                <c:pt idx="89">
                  <c:v>13.0</c:v>
                </c:pt>
                <c:pt idx="90">
                  <c:v>14.0</c:v>
                </c:pt>
                <c:pt idx="91">
                  <c:v>15.0</c:v>
                </c:pt>
                <c:pt idx="92">
                  <c:v>16.0</c:v>
                </c:pt>
                <c:pt idx="93">
                  <c:v>17.0</c:v>
                </c:pt>
                <c:pt idx="94">
                  <c:v>18.0</c:v>
                </c:pt>
                <c:pt idx="95">
                  <c:v>19.0</c:v>
                </c:pt>
                <c:pt idx="96">
                  <c:v>20.0</c:v>
                </c:pt>
                <c:pt idx="97">
                  <c:v>21.0</c:v>
                </c:pt>
                <c:pt idx="98">
                  <c:v>22.0</c:v>
                </c:pt>
                <c:pt idx="99">
                  <c:v>23.0</c:v>
                </c:pt>
                <c:pt idx="100">
                  <c:v>24.0</c:v>
                </c:pt>
                <c:pt idx="101">
                  <c:v>25.0</c:v>
                </c:pt>
                <c:pt idx="102">
                  <c:v>26.0</c:v>
                </c:pt>
                <c:pt idx="103">
                  <c:v>27.0</c:v>
                </c:pt>
                <c:pt idx="104">
                  <c:v>28.0</c:v>
                </c:pt>
                <c:pt idx="105">
                  <c:v>29.0</c:v>
                </c:pt>
                <c:pt idx="106">
                  <c:v>30.0</c:v>
                </c:pt>
                <c:pt idx="107">
                  <c:v>31.0</c:v>
                </c:pt>
                <c:pt idx="108">
                  <c:v>32.0</c:v>
                </c:pt>
                <c:pt idx="109">
                  <c:v>33.0</c:v>
                </c:pt>
                <c:pt idx="110">
                  <c:v>34.0</c:v>
                </c:pt>
                <c:pt idx="111">
                  <c:v>35.0</c:v>
                </c:pt>
                <c:pt idx="112">
                  <c:v>36.0</c:v>
                </c:pt>
                <c:pt idx="113">
                  <c:v>37.0</c:v>
                </c:pt>
                <c:pt idx="114">
                  <c:v>38.0</c:v>
                </c:pt>
                <c:pt idx="115">
                  <c:v>39.0</c:v>
                </c:pt>
                <c:pt idx="116">
                  <c:v>1.0</c:v>
                </c:pt>
                <c:pt idx="117">
                  <c:v>2.0</c:v>
                </c:pt>
                <c:pt idx="118">
                  <c:v>3.0</c:v>
                </c:pt>
                <c:pt idx="119">
                  <c:v>4.0</c:v>
                </c:pt>
                <c:pt idx="120">
                  <c:v>5.0</c:v>
                </c:pt>
                <c:pt idx="121">
                  <c:v>6.0</c:v>
                </c:pt>
                <c:pt idx="122">
                  <c:v>7.0</c:v>
                </c:pt>
                <c:pt idx="123">
                  <c:v>8.0</c:v>
                </c:pt>
                <c:pt idx="124">
                  <c:v>9.0</c:v>
                </c:pt>
                <c:pt idx="125">
                  <c:v>10.0</c:v>
                </c:pt>
                <c:pt idx="126">
                  <c:v>11.0</c:v>
                </c:pt>
                <c:pt idx="127">
                  <c:v>12.0</c:v>
                </c:pt>
                <c:pt idx="128">
                  <c:v>13.0</c:v>
                </c:pt>
                <c:pt idx="129">
                  <c:v>14.0</c:v>
                </c:pt>
                <c:pt idx="130">
                  <c:v>15.0</c:v>
                </c:pt>
                <c:pt idx="131">
                  <c:v>16.0</c:v>
                </c:pt>
                <c:pt idx="132">
                  <c:v>17.0</c:v>
                </c:pt>
                <c:pt idx="133">
                  <c:v>18.0</c:v>
                </c:pt>
                <c:pt idx="134">
                  <c:v>19.0</c:v>
                </c:pt>
                <c:pt idx="135">
                  <c:v>20.0</c:v>
                </c:pt>
                <c:pt idx="136">
                  <c:v>21.0</c:v>
                </c:pt>
                <c:pt idx="137">
                  <c:v>22.0</c:v>
                </c:pt>
                <c:pt idx="138">
                  <c:v>23.0</c:v>
                </c:pt>
                <c:pt idx="139">
                  <c:v>24.0</c:v>
                </c:pt>
                <c:pt idx="140">
                  <c:v>25.0</c:v>
                </c:pt>
                <c:pt idx="141">
                  <c:v>26.0</c:v>
                </c:pt>
                <c:pt idx="142">
                  <c:v>27.0</c:v>
                </c:pt>
                <c:pt idx="143">
                  <c:v>28.0</c:v>
                </c:pt>
                <c:pt idx="144">
                  <c:v>29.0</c:v>
                </c:pt>
                <c:pt idx="145">
                  <c:v>30.0</c:v>
                </c:pt>
                <c:pt idx="146">
                  <c:v>31.0</c:v>
                </c:pt>
                <c:pt idx="147">
                  <c:v>32.0</c:v>
                </c:pt>
                <c:pt idx="148">
                  <c:v>33.0</c:v>
                </c:pt>
                <c:pt idx="149">
                  <c:v>34.0</c:v>
                </c:pt>
                <c:pt idx="150">
                  <c:v>35.0</c:v>
                </c:pt>
                <c:pt idx="151">
                  <c:v>1.0</c:v>
                </c:pt>
                <c:pt idx="152">
                  <c:v>2.0</c:v>
                </c:pt>
                <c:pt idx="153">
                  <c:v>3.0</c:v>
                </c:pt>
                <c:pt idx="154">
                  <c:v>4.0</c:v>
                </c:pt>
                <c:pt idx="155">
                  <c:v>5.0</c:v>
                </c:pt>
                <c:pt idx="156">
                  <c:v>6.0</c:v>
                </c:pt>
                <c:pt idx="157">
                  <c:v>7.0</c:v>
                </c:pt>
                <c:pt idx="158">
                  <c:v>8.0</c:v>
                </c:pt>
                <c:pt idx="159">
                  <c:v>9.0</c:v>
                </c:pt>
                <c:pt idx="160">
                  <c:v>10.0</c:v>
                </c:pt>
                <c:pt idx="161">
                  <c:v>11.0</c:v>
                </c:pt>
                <c:pt idx="162">
                  <c:v>12.0</c:v>
                </c:pt>
                <c:pt idx="163">
                  <c:v>13.0</c:v>
                </c:pt>
                <c:pt idx="164">
                  <c:v>14.0</c:v>
                </c:pt>
                <c:pt idx="165">
                  <c:v>15.0</c:v>
                </c:pt>
                <c:pt idx="166">
                  <c:v>16.0</c:v>
                </c:pt>
                <c:pt idx="167">
                  <c:v>17.0</c:v>
                </c:pt>
                <c:pt idx="168">
                  <c:v>18.0</c:v>
                </c:pt>
                <c:pt idx="169">
                  <c:v>19.0</c:v>
                </c:pt>
                <c:pt idx="170">
                  <c:v>20.0</c:v>
                </c:pt>
                <c:pt idx="171">
                  <c:v>21.0</c:v>
                </c:pt>
                <c:pt idx="172">
                  <c:v>22.0</c:v>
                </c:pt>
                <c:pt idx="173">
                  <c:v>23.0</c:v>
                </c:pt>
                <c:pt idx="174">
                  <c:v>24.0</c:v>
                </c:pt>
                <c:pt idx="175">
                  <c:v>25.0</c:v>
                </c:pt>
                <c:pt idx="176">
                  <c:v>26.0</c:v>
                </c:pt>
                <c:pt idx="177">
                  <c:v>27.0</c:v>
                </c:pt>
                <c:pt idx="178">
                  <c:v>28.0</c:v>
                </c:pt>
                <c:pt idx="179">
                  <c:v>29.0</c:v>
                </c:pt>
                <c:pt idx="180">
                  <c:v>30.0</c:v>
                </c:pt>
                <c:pt idx="181">
                  <c:v>31.0</c:v>
                </c:pt>
                <c:pt idx="182">
                  <c:v>32.0</c:v>
                </c:pt>
                <c:pt idx="183">
                  <c:v>33.0</c:v>
                </c:pt>
                <c:pt idx="184">
                  <c:v>34.0</c:v>
                </c:pt>
                <c:pt idx="185">
                  <c:v>35.0</c:v>
                </c:pt>
                <c:pt idx="186">
                  <c:v>36.0</c:v>
                </c:pt>
                <c:pt idx="187">
                  <c:v>37.0</c:v>
                </c:pt>
                <c:pt idx="188">
                  <c:v>38.0</c:v>
                </c:pt>
                <c:pt idx="189">
                  <c:v>39.0</c:v>
                </c:pt>
                <c:pt idx="190">
                  <c:v>40.0</c:v>
                </c:pt>
                <c:pt idx="191">
                  <c:v>41.0</c:v>
                </c:pt>
                <c:pt idx="192">
                  <c:v>42.0</c:v>
                </c:pt>
                <c:pt idx="193">
                  <c:v>43.0</c:v>
                </c:pt>
                <c:pt idx="194">
                  <c:v>44.0</c:v>
                </c:pt>
                <c:pt idx="195">
                  <c:v>1.0</c:v>
                </c:pt>
                <c:pt idx="196">
                  <c:v>2.0</c:v>
                </c:pt>
                <c:pt idx="197">
                  <c:v>3.0</c:v>
                </c:pt>
                <c:pt idx="198">
                  <c:v>4.0</c:v>
                </c:pt>
                <c:pt idx="199">
                  <c:v>5.0</c:v>
                </c:pt>
                <c:pt idx="200">
                  <c:v>6.0</c:v>
                </c:pt>
                <c:pt idx="201">
                  <c:v>7.0</c:v>
                </c:pt>
                <c:pt idx="202">
                  <c:v>8.0</c:v>
                </c:pt>
                <c:pt idx="203">
                  <c:v>9.0</c:v>
                </c:pt>
                <c:pt idx="204">
                  <c:v>10.0</c:v>
                </c:pt>
                <c:pt idx="205">
                  <c:v>11.0</c:v>
                </c:pt>
                <c:pt idx="206">
                  <c:v>12.0</c:v>
                </c:pt>
                <c:pt idx="207">
                  <c:v>13.0</c:v>
                </c:pt>
                <c:pt idx="208">
                  <c:v>14.0</c:v>
                </c:pt>
                <c:pt idx="209">
                  <c:v>15.0</c:v>
                </c:pt>
                <c:pt idx="210">
                  <c:v>16.0</c:v>
                </c:pt>
                <c:pt idx="211">
                  <c:v>17.0</c:v>
                </c:pt>
                <c:pt idx="212">
                  <c:v>18.0</c:v>
                </c:pt>
                <c:pt idx="213">
                  <c:v>19.0</c:v>
                </c:pt>
                <c:pt idx="214">
                  <c:v>20.0</c:v>
                </c:pt>
                <c:pt idx="215">
                  <c:v>21.0</c:v>
                </c:pt>
                <c:pt idx="216">
                  <c:v>22.0</c:v>
                </c:pt>
                <c:pt idx="217">
                  <c:v>23.0</c:v>
                </c:pt>
                <c:pt idx="218">
                  <c:v>24.0</c:v>
                </c:pt>
                <c:pt idx="219">
                  <c:v>25.0</c:v>
                </c:pt>
                <c:pt idx="220">
                  <c:v>26.0</c:v>
                </c:pt>
                <c:pt idx="221">
                  <c:v>27.0</c:v>
                </c:pt>
                <c:pt idx="222">
                  <c:v>28.0</c:v>
                </c:pt>
                <c:pt idx="223">
                  <c:v>29.0</c:v>
                </c:pt>
                <c:pt idx="224">
                  <c:v>30.0</c:v>
                </c:pt>
                <c:pt idx="225">
                  <c:v>31.0</c:v>
                </c:pt>
                <c:pt idx="226">
                  <c:v>32.0</c:v>
                </c:pt>
                <c:pt idx="227">
                  <c:v>33.0</c:v>
                </c:pt>
                <c:pt idx="228">
                  <c:v>34.0</c:v>
                </c:pt>
                <c:pt idx="229">
                  <c:v>35.0</c:v>
                </c:pt>
                <c:pt idx="230">
                  <c:v>36.0</c:v>
                </c:pt>
                <c:pt idx="231">
                  <c:v>37.0</c:v>
                </c:pt>
                <c:pt idx="232">
                  <c:v>38.0</c:v>
                </c:pt>
                <c:pt idx="233">
                  <c:v>39.0</c:v>
                </c:pt>
                <c:pt idx="234">
                  <c:v>40.0</c:v>
                </c:pt>
                <c:pt idx="235">
                  <c:v>41.0</c:v>
                </c:pt>
                <c:pt idx="236">
                  <c:v>42.0</c:v>
                </c:pt>
                <c:pt idx="237">
                  <c:v>43.0</c:v>
                </c:pt>
                <c:pt idx="238">
                  <c:v>44.0</c:v>
                </c:pt>
                <c:pt idx="239">
                  <c:v>45.0</c:v>
                </c:pt>
                <c:pt idx="240">
                  <c:v>46.0</c:v>
                </c:pt>
                <c:pt idx="241">
                  <c:v>47.0</c:v>
                </c:pt>
                <c:pt idx="242">
                  <c:v>48.0</c:v>
                </c:pt>
                <c:pt idx="243">
                  <c:v>49.0</c:v>
                </c:pt>
                <c:pt idx="244">
                  <c:v>50.0</c:v>
                </c:pt>
                <c:pt idx="245">
                  <c:v>51.0</c:v>
                </c:pt>
                <c:pt idx="246">
                  <c:v>1.0</c:v>
                </c:pt>
                <c:pt idx="247">
                  <c:v>2.0</c:v>
                </c:pt>
                <c:pt idx="248">
                  <c:v>3.0</c:v>
                </c:pt>
                <c:pt idx="249">
                  <c:v>4.0</c:v>
                </c:pt>
                <c:pt idx="250">
                  <c:v>5.0</c:v>
                </c:pt>
                <c:pt idx="251">
                  <c:v>6.0</c:v>
                </c:pt>
                <c:pt idx="252">
                  <c:v>7.0</c:v>
                </c:pt>
                <c:pt idx="253">
                  <c:v>8.0</c:v>
                </c:pt>
                <c:pt idx="254">
                  <c:v>9.0</c:v>
                </c:pt>
                <c:pt idx="255">
                  <c:v>10.0</c:v>
                </c:pt>
                <c:pt idx="256">
                  <c:v>11.0</c:v>
                </c:pt>
                <c:pt idx="257">
                  <c:v>12.0</c:v>
                </c:pt>
                <c:pt idx="258">
                  <c:v>13.0</c:v>
                </c:pt>
                <c:pt idx="259">
                  <c:v>14.0</c:v>
                </c:pt>
                <c:pt idx="260">
                  <c:v>15.0</c:v>
                </c:pt>
                <c:pt idx="261">
                  <c:v>16.0</c:v>
                </c:pt>
                <c:pt idx="262">
                  <c:v>17.0</c:v>
                </c:pt>
                <c:pt idx="263">
                  <c:v>18.0</c:v>
                </c:pt>
                <c:pt idx="264">
                  <c:v>19.0</c:v>
                </c:pt>
                <c:pt idx="265">
                  <c:v>20.0</c:v>
                </c:pt>
                <c:pt idx="266">
                  <c:v>21.0</c:v>
                </c:pt>
                <c:pt idx="267">
                  <c:v>22.0</c:v>
                </c:pt>
                <c:pt idx="268">
                  <c:v>23.0</c:v>
                </c:pt>
                <c:pt idx="269">
                  <c:v>24.0</c:v>
                </c:pt>
                <c:pt idx="270">
                  <c:v>25.0</c:v>
                </c:pt>
                <c:pt idx="271">
                  <c:v>26.0</c:v>
                </c:pt>
                <c:pt idx="272">
                  <c:v>27.0</c:v>
                </c:pt>
                <c:pt idx="273">
                  <c:v>28.0</c:v>
                </c:pt>
                <c:pt idx="274">
                  <c:v>29.0</c:v>
                </c:pt>
                <c:pt idx="275">
                  <c:v>30.0</c:v>
                </c:pt>
                <c:pt idx="276">
                  <c:v>31.0</c:v>
                </c:pt>
                <c:pt idx="277">
                  <c:v>32.0</c:v>
                </c:pt>
                <c:pt idx="278">
                  <c:v>33.0</c:v>
                </c:pt>
                <c:pt idx="279">
                  <c:v>34.0</c:v>
                </c:pt>
                <c:pt idx="280">
                  <c:v>35.0</c:v>
                </c:pt>
                <c:pt idx="281">
                  <c:v>36.0</c:v>
                </c:pt>
                <c:pt idx="282">
                  <c:v>37.0</c:v>
                </c:pt>
                <c:pt idx="283">
                  <c:v>38.0</c:v>
                </c:pt>
                <c:pt idx="284">
                  <c:v>39.0</c:v>
                </c:pt>
                <c:pt idx="285">
                  <c:v>40.0</c:v>
                </c:pt>
                <c:pt idx="286">
                  <c:v>41.0</c:v>
                </c:pt>
                <c:pt idx="287">
                  <c:v>42.0</c:v>
                </c:pt>
                <c:pt idx="288">
                  <c:v>43.0</c:v>
                </c:pt>
                <c:pt idx="289">
                  <c:v>44.0</c:v>
                </c:pt>
                <c:pt idx="290">
                  <c:v>45.0</c:v>
                </c:pt>
                <c:pt idx="291">
                  <c:v>46.0</c:v>
                </c:pt>
                <c:pt idx="292">
                  <c:v>47.0</c:v>
                </c:pt>
                <c:pt idx="293">
                  <c:v>48.0</c:v>
                </c:pt>
                <c:pt idx="294">
                  <c:v>49.0</c:v>
                </c:pt>
                <c:pt idx="295">
                  <c:v>50.0</c:v>
                </c:pt>
                <c:pt idx="296">
                  <c:v>51.0</c:v>
                </c:pt>
                <c:pt idx="297">
                  <c:v>52.0</c:v>
                </c:pt>
                <c:pt idx="298">
                  <c:v>53.0</c:v>
                </c:pt>
                <c:pt idx="299">
                  <c:v>54.0</c:v>
                </c:pt>
                <c:pt idx="300">
                  <c:v>55.0</c:v>
                </c:pt>
                <c:pt idx="301">
                  <c:v>56.0</c:v>
                </c:pt>
                <c:pt idx="302">
                  <c:v>57.0</c:v>
                </c:pt>
                <c:pt idx="303">
                  <c:v>1.0</c:v>
                </c:pt>
                <c:pt idx="304">
                  <c:v>2.0</c:v>
                </c:pt>
                <c:pt idx="305">
                  <c:v>3.0</c:v>
                </c:pt>
                <c:pt idx="306">
                  <c:v>4.0</c:v>
                </c:pt>
                <c:pt idx="307">
                  <c:v>5.0</c:v>
                </c:pt>
                <c:pt idx="308">
                  <c:v>6.0</c:v>
                </c:pt>
                <c:pt idx="309">
                  <c:v>7.0</c:v>
                </c:pt>
                <c:pt idx="310">
                  <c:v>8.0</c:v>
                </c:pt>
                <c:pt idx="311">
                  <c:v>9.0</c:v>
                </c:pt>
                <c:pt idx="312">
                  <c:v>10.0</c:v>
                </c:pt>
                <c:pt idx="313">
                  <c:v>11.0</c:v>
                </c:pt>
                <c:pt idx="314">
                  <c:v>12.0</c:v>
                </c:pt>
                <c:pt idx="315">
                  <c:v>13.0</c:v>
                </c:pt>
                <c:pt idx="316">
                  <c:v>14.0</c:v>
                </c:pt>
                <c:pt idx="317">
                  <c:v>15.0</c:v>
                </c:pt>
                <c:pt idx="318">
                  <c:v>16.0</c:v>
                </c:pt>
                <c:pt idx="319">
                  <c:v>17.0</c:v>
                </c:pt>
                <c:pt idx="320">
                  <c:v>18.0</c:v>
                </c:pt>
                <c:pt idx="321">
                  <c:v>19.0</c:v>
                </c:pt>
                <c:pt idx="322">
                  <c:v>20.0</c:v>
                </c:pt>
                <c:pt idx="323">
                  <c:v>21.0</c:v>
                </c:pt>
                <c:pt idx="324">
                  <c:v>22.0</c:v>
                </c:pt>
                <c:pt idx="325">
                  <c:v>23.0</c:v>
                </c:pt>
                <c:pt idx="326">
                  <c:v>24.0</c:v>
                </c:pt>
                <c:pt idx="327">
                  <c:v>25.0</c:v>
                </c:pt>
                <c:pt idx="328">
                  <c:v>26.0</c:v>
                </c:pt>
                <c:pt idx="329">
                  <c:v>27.0</c:v>
                </c:pt>
                <c:pt idx="330">
                  <c:v>28.0</c:v>
                </c:pt>
                <c:pt idx="331">
                  <c:v>29.0</c:v>
                </c:pt>
                <c:pt idx="332">
                  <c:v>30.0</c:v>
                </c:pt>
                <c:pt idx="333">
                  <c:v>31.0</c:v>
                </c:pt>
                <c:pt idx="334">
                  <c:v>32.0</c:v>
                </c:pt>
                <c:pt idx="335">
                  <c:v>33.0</c:v>
                </c:pt>
                <c:pt idx="336">
                  <c:v>34.0</c:v>
                </c:pt>
                <c:pt idx="337">
                  <c:v>35.0</c:v>
                </c:pt>
                <c:pt idx="338">
                  <c:v>36.0</c:v>
                </c:pt>
                <c:pt idx="339">
                  <c:v>37.0</c:v>
                </c:pt>
                <c:pt idx="340">
                  <c:v>38.0</c:v>
                </c:pt>
                <c:pt idx="341">
                  <c:v>39.0</c:v>
                </c:pt>
                <c:pt idx="342">
                  <c:v>40.0</c:v>
                </c:pt>
                <c:pt idx="343">
                  <c:v>41.0</c:v>
                </c:pt>
                <c:pt idx="344">
                  <c:v>42.0</c:v>
                </c:pt>
                <c:pt idx="345">
                  <c:v>43.0</c:v>
                </c:pt>
                <c:pt idx="346">
                  <c:v>44.0</c:v>
                </c:pt>
                <c:pt idx="347">
                  <c:v>45.0</c:v>
                </c:pt>
                <c:pt idx="348">
                  <c:v>46.0</c:v>
                </c:pt>
                <c:pt idx="349">
                  <c:v>47.0</c:v>
                </c:pt>
                <c:pt idx="350">
                  <c:v>48.0</c:v>
                </c:pt>
                <c:pt idx="351">
                  <c:v>49.0</c:v>
                </c:pt>
                <c:pt idx="352">
                  <c:v>50.0</c:v>
                </c:pt>
                <c:pt idx="353">
                  <c:v>51.0</c:v>
                </c:pt>
                <c:pt idx="354">
                  <c:v>52.0</c:v>
                </c:pt>
                <c:pt idx="355">
                  <c:v>53.0</c:v>
                </c:pt>
                <c:pt idx="356">
                  <c:v>54.0</c:v>
                </c:pt>
                <c:pt idx="357">
                  <c:v>55.0</c:v>
                </c:pt>
                <c:pt idx="358">
                  <c:v>56.0</c:v>
                </c:pt>
                <c:pt idx="359">
                  <c:v>57.0</c:v>
                </c:pt>
                <c:pt idx="360">
                  <c:v>58.0</c:v>
                </c:pt>
                <c:pt idx="361">
                  <c:v>59.0</c:v>
                </c:pt>
                <c:pt idx="362">
                  <c:v>60.0</c:v>
                </c:pt>
                <c:pt idx="363">
                  <c:v>61.0</c:v>
                </c:pt>
                <c:pt idx="364">
                  <c:v>62.0</c:v>
                </c:pt>
                <c:pt idx="365">
                  <c:v>63.0</c:v>
                </c:pt>
                <c:pt idx="366">
                  <c:v>64.0</c:v>
                </c:pt>
                <c:pt idx="367">
                  <c:v>65.0</c:v>
                </c:pt>
                <c:pt idx="368">
                  <c:v>66.0</c:v>
                </c:pt>
                <c:pt idx="369">
                  <c:v>67.0</c:v>
                </c:pt>
                <c:pt idx="370">
                  <c:v>68.0</c:v>
                </c:pt>
                <c:pt idx="371">
                  <c:v>69.0</c:v>
                </c:pt>
                <c:pt idx="372">
                  <c:v>70.0</c:v>
                </c:pt>
                <c:pt idx="373">
                  <c:v>71.0</c:v>
                </c:pt>
                <c:pt idx="374">
                  <c:v>72.0</c:v>
                </c:pt>
                <c:pt idx="375">
                  <c:v>73.0</c:v>
                </c:pt>
                <c:pt idx="376">
                  <c:v>74.0</c:v>
                </c:pt>
                <c:pt idx="377">
                  <c:v>75.0</c:v>
                </c:pt>
                <c:pt idx="378">
                  <c:v>76.0</c:v>
                </c:pt>
                <c:pt idx="379">
                  <c:v>77.0</c:v>
                </c:pt>
                <c:pt idx="380">
                  <c:v>78.0</c:v>
                </c:pt>
                <c:pt idx="381">
                  <c:v>79.0</c:v>
                </c:pt>
                <c:pt idx="382">
                  <c:v>80.0</c:v>
                </c:pt>
                <c:pt idx="383">
                  <c:v>81.0</c:v>
                </c:pt>
                <c:pt idx="384">
                  <c:v>82.0</c:v>
                </c:pt>
                <c:pt idx="385">
                  <c:v>83.0</c:v>
                </c:pt>
                <c:pt idx="386">
                  <c:v>84.0</c:v>
                </c:pt>
                <c:pt idx="387">
                  <c:v>85.0</c:v>
                </c:pt>
                <c:pt idx="388">
                  <c:v>1.0</c:v>
                </c:pt>
                <c:pt idx="389">
                  <c:v>2.0</c:v>
                </c:pt>
                <c:pt idx="390">
                  <c:v>3.0</c:v>
                </c:pt>
                <c:pt idx="391">
                  <c:v>4.0</c:v>
                </c:pt>
                <c:pt idx="392">
                  <c:v>5.0</c:v>
                </c:pt>
                <c:pt idx="393">
                  <c:v>6.0</c:v>
                </c:pt>
                <c:pt idx="394">
                  <c:v>7.0</c:v>
                </c:pt>
                <c:pt idx="395">
                  <c:v>8.0</c:v>
                </c:pt>
                <c:pt idx="396">
                  <c:v>9.0</c:v>
                </c:pt>
                <c:pt idx="397">
                  <c:v>10.0</c:v>
                </c:pt>
                <c:pt idx="398">
                  <c:v>11.0</c:v>
                </c:pt>
                <c:pt idx="399">
                  <c:v>12.0</c:v>
                </c:pt>
                <c:pt idx="400">
                  <c:v>13.0</c:v>
                </c:pt>
                <c:pt idx="401">
                  <c:v>14.0</c:v>
                </c:pt>
                <c:pt idx="402">
                  <c:v>15.0</c:v>
                </c:pt>
                <c:pt idx="403">
                  <c:v>16.0</c:v>
                </c:pt>
                <c:pt idx="404">
                  <c:v>17.0</c:v>
                </c:pt>
                <c:pt idx="405">
                  <c:v>18.0</c:v>
                </c:pt>
                <c:pt idx="406">
                  <c:v>19.0</c:v>
                </c:pt>
                <c:pt idx="407">
                  <c:v>20.0</c:v>
                </c:pt>
                <c:pt idx="408">
                  <c:v>21.0</c:v>
                </c:pt>
                <c:pt idx="409">
                  <c:v>22.0</c:v>
                </c:pt>
                <c:pt idx="410">
                  <c:v>23.0</c:v>
                </c:pt>
                <c:pt idx="411">
                  <c:v>24.0</c:v>
                </c:pt>
                <c:pt idx="412">
                  <c:v>25.0</c:v>
                </c:pt>
                <c:pt idx="413">
                  <c:v>26.0</c:v>
                </c:pt>
                <c:pt idx="414">
                  <c:v>27.0</c:v>
                </c:pt>
                <c:pt idx="415">
                  <c:v>28.0</c:v>
                </c:pt>
                <c:pt idx="416">
                  <c:v>29.0</c:v>
                </c:pt>
                <c:pt idx="417">
                  <c:v>30.0</c:v>
                </c:pt>
                <c:pt idx="418">
                  <c:v>31.0</c:v>
                </c:pt>
                <c:pt idx="419">
                  <c:v>32.0</c:v>
                </c:pt>
                <c:pt idx="420">
                  <c:v>33.0</c:v>
                </c:pt>
                <c:pt idx="421">
                  <c:v>34.0</c:v>
                </c:pt>
                <c:pt idx="422">
                  <c:v>35.0</c:v>
                </c:pt>
                <c:pt idx="423">
                  <c:v>36.0</c:v>
                </c:pt>
                <c:pt idx="424">
                  <c:v>37.0</c:v>
                </c:pt>
                <c:pt idx="425">
                  <c:v>38.0</c:v>
                </c:pt>
                <c:pt idx="426">
                  <c:v>39.0</c:v>
                </c:pt>
                <c:pt idx="427">
                  <c:v>40.0</c:v>
                </c:pt>
                <c:pt idx="428">
                  <c:v>41.0</c:v>
                </c:pt>
                <c:pt idx="429">
                  <c:v>42.0</c:v>
                </c:pt>
                <c:pt idx="430">
                  <c:v>43.0</c:v>
                </c:pt>
                <c:pt idx="431">
                  <c:v>44.0</c:v>
                </c:pt>
                <c:pt idx="432">
                  <c:v>45.0</c:v>
                </c:pt>
                <c:pt idx="433">
                  <c:v>46.0</c:v>
                </c:pt>
                <c:pt idx="434">
                  <c:v>47.0</c:v>
                </c:pt>
                <c:pt idx="435">
                  <c:v>48.0</c:v>
                </c:pt>
                <c:pt idx="436">
                  <c:v>49.0</c:v>
                </c:pt>
                <c:pt idx="437">
                  <c:v>50.0</c:v>
                </c:pt>
                <c:pt idx="438">
                  <c:v>51.0</c:v>
                </c:pt>
                <c:pt idx="439">
                  <c:v>52.0</c:v>
                </c:pt>
                <c:pt idx="440">
                  <c:v>53.0</c:v>
                </c:pt>
                <c:pt idx="441">
                  <c:v>54.0</c:v>
                </c:pt>
                <c:pt idx="442">
                  <c:v>55.0</c:v>
                </c:pt>
                <c:pt idx="443">
                  <c:v>56.0</c:v>
                </c:pt>
                <c:pt idx="444">
                  <c:v>57.0</c:v>
                </c:pt>
                <c:pt idx="445">
                  <c:v>58.0</c:v>
                </c:pt>
                <c:pt idx="446">
                  <c:v>59.0</c:v>
                </c:pt>
                <c:pt idx="447">
                  <c:v>60.0</c:v>
                </c:pt>
                <c:pt idx="448">
                  <c:v>61.0</c:v>
                </c:pt>
                <c:pt idx="449">
                  <c:v>62.0</c:v>
                </c:pt>
                <c:pt idx="450">
                  <c:v>63.0</c:v>
                </c:pt>
                <c:pt idx="451">
                  <c:v>64.0</c:v>
                </c:pt>
                <c:pt idx="452">
                  <c:v>65.0</c:v>
                </c:pt>
                <c:pt idx="453">
                  <c:v>66.0</c:v>
                </c:pt>
                <c:pt idx="454">
                  <c:v>67.0</c:v>
                </c:pt>
                <c:pt idx="455">
                  <c:v>68.0</c:v>
                </c:pt>
                <c:pt idx="456">
                  <c:v>69.0</c:v>
                </c:pt>
                <c:pt idx="457">
                  <c:v>70.0</c:v>
                </c:pt>
                <c:pt idx="458">
                  <c:v>71.0</c:v>
                </c:pt>
                <c:pt idx="459">
                  <c:v>72.0</c:v>
                </c:pt>
                <c:pt idx="460">
                  <c:v>73.0</c:v>
                </c:pt>
                <c:pt idx="461">
                  <c:v>74.0</c:v>
                </c:pt>
                <c:pt idx="462">
                  <c:v>75.0</c:v>
                </c:pt>
                <c:pt idx="463">
                  <c:v>76.0</c:v>
                </c:pt>
                <c:pt idx="464">
                  <c:v>77.0</c:v>
                </c:pt>
                <c:pt idx="465">
                  <c:v>78.0</c:v>
                </c:pt>
                <c:pt idx="466">
                  <c:v>79.0</c:v>
                </c:pt>
                <c:pt idx="467">
                  <c:v>80.0</c:v>
                </c:pt>
                <c:pt idx="468">
                  <c:v>81.0</c:v>
                </c:pt>
                <c:pt idx="469">
                  <c:v>82.0</c:v>
                </c:pt>
                <c:pt idx="470">
                  <c:v>83.0</c:v>
                </c:pt>
                <c:pt idx="471">
                  <c:v>84.0</c:v>
                </c:pt>
                <c:pt idx="472">
                  <c:v>85.0</c:v>
                </c:pt>
                <c:pt idx="473">
                  <c:v>86.0</c:v>
                </c:pt>
                <c:pt idx="474">
                  <c:v>87.0</c:v>
                </c:pt>
                <c:pt idx="475">
                  <c:v>88.0</c:v>
                </c:pt>
                <c:pt idx="476">
                  <c:v>89.0</c:v>
                </c:pt>
                <c:pt idx="477">
                  <c:v>1.0</c:v>
                </c:pt>
                <c:pt idx="478">
                  <c:v>2.0</c:v>
                </c:pt>
                <c:pt idx="479">
                  <c:v>3.0</c:v>
                </c:pt>
                <c:pt idx="480">
                  <c:v>4.0</c:v>
                </c:pt>
                <c:pt idx="481">
                  <c:v>5.0</c:v>
                </c:pt>
                <c:pt idx="482">
                  <c:v>6.0</c:v>
                </c:pt>
                <c:pt idx="483">
                  <c:v>7.0</c:v>
                </c:pt>
                <c:pt idx="484">
                  <c:v>8.0</c:v>
                </c:pt>
                <c:pt idx="485">
                  <c:v>9.0</c:v>
                </c:pt>
                <c:pt idx="486">
                  <c:v>10.0</c:v>
                </c:pt>
                <c:pt idx="487">
                  <c:v>11.0</c:v>
                </c:pt>
                <c:pt idx="488">
                  <c:v>12.0</c:v>
                </c:pt>
                <c:pt idx="489">
                  <c:v>13.0</c:v>
                </c:pt>
                <c:pt idx="490">
                  <c:v>14.0</c:v>
                </c:pt>
                <c:pt idx="491">
                  <c:v>15.0</c:v>
                </c:pt>
                <c:pt idx="492">
                  <c:v>16.0</c:v>
                </c:pt>
                <c:pt idx="493">
                  <c:v>17.0</c:v>
                </c:pt>
                <c:pt idx="494">
                  <c:v>18.0</c:v>
                </c:pt>
                <c:pt idx="495">
                  <c:v>19.0</c:v>
                </c:pt>
                <c:pt idx="496">
                  <c:v>20.0</c:v>
                </c:pt>
                <c:pt idx="497">
                  <c:v>21.0</c:v>
                </c:pt>
                <c:pt idx="498">
                  <c:v>22.0</c:v>
                </c:pt>
                <c:pt idx="499">
                  <c:v>23.0</c:v>
                </c:pt>
                <c:pt idx="500">
                  <c:v>24.0</c:v>
                </c:pt>
                <c:pt idx="501">
                  <c:v>25.0</c:v>
                </c:pt>
                <c:pt idx="502">
                  <c:v>26.0</c:v>
                </c:pt>
                <c:pt idx="503">
                  <c:v>27.0</c:v>
                </c:pt>
                <c:pt idx="504">
                  <c:v>28.0</c:v>
                </c:pt>
                <c:pt idx="505">
                  <c:v>29.0</c:v>
                </c:pt>
                <c:pt idx="506">
                  <c:v>30.0</c:v>
                </c:pt>
                <c:pt idx="507">
                  <c:v>31.0</c:v>
                </c:pt>
                <c:pt idx="508">
                  <c:v>32.0</c:v>
                </c:pt>
                <c:pt idx="509">
                  <c:v>33.0</c:v>
                </c:pt>
                <c:pt idx="510">
                  <c:v>34.0</c:v>
                </c:pt>
                <c:pt idx="511">
                  <c:v>35.0</c:v>
                </c:pt>
                <c:pt idx="512">
                  <c:v>36.0</c:v>
                </c:pt>
                <c:pt idx="513">
                  <c:v>37.0</c:v>
                </c:pt>
                <c:pt idx="514">
                  <c:v>38.0</c:v>
                </c:pt>
                <c:pt idx="515">
                  <c:v>39.0</c:v>
                </c:pt>
                <c:pt idx="516">
                  <c:v>40.0</c:v>
                </c:pt>
                <c:pt idx="517">
                  <c:v>41.0</c:v>
                </c:pt>
                <c:pt idx="518">
                  <c:v>42.0</c:v>
                </c:pt>
                <c:pt idx="519">
                  <c:v>43.0</c:v>
                </c:pt>
                <c:pt idx="520">
                  <c:v>44.0</c:v>
                </c:pt>
                <c:pt idx="521">
                  <c:v>45.0</c:v>
                </c:pt>
                <c:pt idx="522">
                  <c:v>46.0</c:v>
                </c:pt>
                <c:pt idx="523">
                  <c:v>47.0</c:v>
                </c:pt>
                <c:pt idx="524">
                  <c:v>48.0</c:v>
                </c:pt>
                <c:pt idx="525">
                  <c:v>49.0</c:v>
                </c:pt>
                <c:pt idx="526">
                  <c:v>50.0</c:v>
                </c:pt>
                <c:pt idx="527">
                  <c:v>51.0</c:v>
                </c:pt>
                <c:pt idx="528">
                  <c:v>52.0</c:v>
                </c:pt>
                <c:pt idx="529">
                  <c:v>53.0</c:v>
                </c:pt>
                <c:pt idx="530">
                  <c:v>54.0</c:v>
                </c:pt>
                <c:pt idx="531">
                  <c:v>55.0</c:v>
                </c:pt>
                <c:pt idx="532">
                  <c:v>56.0</c:v>
                </c:pt>
                <c:pt idx="533">
                  <c:v>57.0</c:v>
                </c:pt>
                <c:pt idx="534">
                  <c:v>58.0</c:v>
                </c:pt>
                <c:pt idx="535">
                  <c:v>59.0</c:v>
                </c:pt>
                <c:pt idx="536">
                  <c:v>60.0</c:v>
                </c:pt>
                <c:pt idx="537">
                  <c:v>61.0</c:v>
                </c:pt>
                <c:pt idx="538">
                  <c:v>62.0</c:v>
                </c:pt>
                <c:pt idx="539">
                  <c:v>63.0</c:v>
                </c:pt>
                <c:pt idx="540">
                  <c:v>64.0</c:v>
                </c:pt>
                <c:pt idx="541">
                  <c:v>65.0</c:v>
                </c:pt>
                <c:pt idx="542">
                  <c:v>66.0</c:v>
                </c:pt>
                <c:pt idx="543">
                  <c:v>67.0</c:v>
                </c:pt>
                <c:pt idx="544">
                  <c:v>68.0</c:v>
                </c:pt>
                <c:pt idx="545">
                  <c:v>69.0</c:v>
                </c:pt>
                <c:pt idx="546">
                  <c:v>70.0</c:v>
                </c:pt>
                <c:pt idx="547">
                  <c:v>71.0</c:v>
                </c:pt>
                <c:pt idx="548">
                  <c:v>72.0</c:v>
                </c:pt>
                <c:pt idx="549">
                  <c:v>73.0</c:v>
                </c:pt>
                <c:pt idx="550">
                  <c:v>74.0</c:v>
                </c:pt>
                <c:pt idx="551">
                  <c:v>75.0</c:v>
                </c:pt>
                <c:pt idx="552">
                  <c:v>76.0</c:v>
                </c:pt>
                <c:pt idx="553">
                  <c:v>77.0</c:v>
                </c:pt>
                <c:pt idx="554">
                  <c:v>78.0</c:v>
                </c:pt>
                <c:pt idx="555">
                  <c:v>79.0</c:v>
                </c:pt>
                <c:pt idx="556">
                  <c:v>80.0</c:v>
                </c:pt>
                <c:pt idx="557">
                  <c:v>81.0</c:v>
                </c:pt>
                <c:pt idx="558">
                  <c:v>82.0</c:v>
                </c:pt>
                <c:pt idx="559">
                  <c:v>1.0</c:v>
                </c:pt>
                <c:pt idx="560">
                  <c:v>2.0</c:v>
                </c:pt>
                <c:pt idx="561">
                  <c:v>3.0</c:v>
                </c:pt>
                <c:pt idx="562">
                  <c:v>4.0</c:v>
                </c:pt>
                <c:pt idx="563">
                  <c:v>5.0</c:v>
                </c:pt>
                <c:pt idx="564">
                  <c:v>6.0</c:v>
                </c:pt>
                <c:pt idx="565">
                  <c:v>7.0</c:v>
                </c:pt>
                <c:pt idx="566">
                  <c:v>8.0</c:v>
                </c:pt>
                <c:pt idx="567">
                  <c:v>9.0</c:v>
                </c:pt>
                <c:pt idx="568">
                  <c:v>10.0</c:v>
                </c:pt>
                <c:pt idx="569">
                  <c:v>11.0</c:v>
                </c:pt>
                <c:pt idx="570">
                  <c:v>12.0</c:v>
                </c:pt>
                <c:pt idx="571">
                  <c:v>13.0</c:v>
                </c:pt>
                <c:pt idx="572">
                  <c:v>14.0</c:v>
                </c:pt>
                <c:pt idx="573">
                  <c:v>15.0</c:v>
                </c:pt>
                <c:pt idx="574">
                  <c:v>16.0</c:v>
                </c:pt>
                <c:pt idx="575">
                  <c:v>17.0</c:v>
                </c:pt>
                <c:pt idx="576">
                  <c:v>18.0</c:v>
                </c:pt>
                <c:pt idx="577">
                  <c:v>19.0</c:v>
                </c:pt>
                <c:pt idx="578">
                  <c:v>20.0</c:v>
                </c:pt>
                <c:pt idx="579">
                  <c:v>21.0</c:v>
                </c:pt>
                <c:pt idx="580">
                  <c:v>22.0</c:v>
                </c:pt>
                <c:pt idx="581">
                  <c:v>23.0</c:v>
                </c:pt>
                <c:pt idx="582">
                  <c:v>24.0</c:v>
                </c:pt>
                <c:pt idx="583">
                  <c:v>25.0</c:v>
                </c:pt>
                <c:pt idx="584">
                  <c:v>26.0</c:v>
                </c:pt>
                <c:pt idx="585">
                  <c:v>27.0</c:v>
                </c:pt>
                <c:pt idx="586">
                  <c:v>28.0</c:v>
                </c:pt>
                <c:pt idx="587">
                  <c:v>29.0</c:v>
                </c:pt>
                <c:pt idx="588">
                  <c:v>30.0</c:v>
                </c:pt>
                <c:pt idx="589">
                  <c:v>31.0</c:v>
                </c:pt>
                <c:pt idx="590">
                  <c:v>32.0</c:v>
                </c:pt>
                <c:pt idx="591">
                  <c:v>33.0</c:v>
                </c:pt>
                <c:pt idx="592">
                  <c:v>34.0</c:v>
                </c:pt>
                <c:pt idx="593">
                  <c:v>35.0</c:v>
                </c:pt>
                <c:pt idx="594">
                  <c:v>36.0</c:v>
                </c:pt>
                <c:pt idx="595">
                  <c:v>37.0</c:v>
                </c:pt>
                <c:pt idx="596">
                  <c:v>38.0</c:v>
                </c:pt>
                <c:pt idx="597">
                  <c:v>39.0</c:v>
                </c:pt>
                <c:pt idx="598">
                  <c:v>40.0</c:v>
                </c:pt>
                <c:pt idx="599">
                  <c:v>41.0</c:v>
                </c:pt>
                <c:pt idx="600">
                  <c:v>42.0</c:v>
                </c:pt>
                <c:pt idx="601">
                  <c:v>43.0</c:v>
                </c:pt>
                <c:pt idx="602">
                  <c:v>44.0</c:v>
                </c:pt>
                <c:pt idx="603">
                  <c:v>45.0</c:v>
                </c:pt>
                <c:pt idx="604">
                  <c:v>46.0</c:v>
                </c:pt>
                <c:pt idx="605">
                  <c:v>47.0</c:v>
                </c:pt>
                <c:pt idx="606">
                  <c:v>48.0</c:v>
                </c:pt>
                <c:pt idx="607">
                  <c:v>49.0</c:v>
                </c:pt>
                <c:pt idx="608">
                  <c:v>50.0</c:v>
                </c:pt>
                <c:pt idx="609">
                  <c:v>51.0</c:v>
                </c:pt>
                <c:pt idx="610">
                  <c:v>52.0</c:v>
                </c:pt>
                <c:pt idx="611">
                  <c:v>53.0</c:v>
                </c:pt>
                <c:pt idx="612">
                  <c:v>54.0</c:v>
                </c:pt>
                <c:pt idx="613">
                  <c:v>55.0</c:v>
                </c:pt>
                <c:pt idx="614">
                  <c:v>56.0</c:v>
                </c:pt>
                <c:pt idx="615">
                  <c:v>57.0</c:v>
                </c:pt>
                <c:pt idx="616">
                  <c:v>58.0</c:v>
                </c:pt>
                <c:pt idx="617">
                  <c:v>59.0</c:v>
                </c:pt>
                <c:pt idx="618">
                  <c:v>60.0</c:v>
                </c:pt>
                <c:pt idx="619">
                  <c:v>61.0</c:v>
                </c:pt>
                <c:pt idx="620">
                  <c:v>62.0</c:v>
                </c:pt>
                <c:pt idx="621">
                  <c:v>63.0</c:v>
                </c:pt>
                <c:pt idx="622">
                  <c:v>64.0</c:v>
                </c:pt>
                <c:pt idx="623">
                  <c:v>65.0</c:v>
                </c:pt>
                <c:pt idx="624">
                  <c:v>66.0</c:v>
                </c:pt>
                <c:pt idx="625">
                  <c:v>67.0</c:v>
                </c:pt>
                <c:pt idx="626">
                  <c:v>68.0</c:v>
                </c:pt>
                <c:pt idx="627">
                  <c:v>69.0</c:v>
                </c:pt>
                <c:pt idx="628">
                  <c:v>70.0</c:v>
                </c:pt>
                <c:pt idx="629">
                  <c:v>71.0</c:v>
                </c:pt>
                <c:pt idx="630">
                  <c:v>72.0</c:v>
                </c:pt>
                <c:pt idx="631">
                  <c:v>73.0</c:v>
                </c:pt>
                <c:pt idx="632">
                  <c:v>1.0</c:v>
                </c:pt>
                <c:pt idx="633">
                  <c:v>2.0</c:v>
                </c:pt>
                <c:pt idx="634">
                  <c:v>3.0</c:v>
                </c:pt>
                <c:pt idx="635">
                  <c:v>4.0</c:v>
                </c:pt>
                <c:pt idx="636">
                  <c:v>5.0</c:v>
                </c:pt>
                <c:pt idx="637">
                  <c:v>6.0</c:v>
                </c:pt>
                <c:pt idx="638">
                  <c:v>7.0</c:v>
                </c:pt>
                <c:pt idx="639">
                  <c:v>8.0</c:v>
                </c:pt>
                <c:pt idx="640">
                  <c:v>9.0</c:v>
                </c:pt>
                <c:pt idx="641">
                  <c:v>10.0</c:v>
                </c:pt>
                <c:pt idx="642">
                  <c:v>11.0</c:v>
                </c:pt>
                <c:pt idx="643">
                  <c:v>12.0</c:v>
                </c:pt>
                <c:pt idx="644">
                  <c:v>13.0</c:v>
                </c:pt>
                <c:pt idx="645">
                  <c:v>14.0</c:v>
                </c:pt>
                <c:pt idx="646">
                  <c:v>15.0</c:v>
                </c:pt>
                <c:pt idx="647">
                  <c:v>16.0</c:v>
                </c:pt>
                <c:pt idx="648">
                  <c:v>17.0</c:v>
                </c:pt>
                <c:pt idx="649">
                  <c:v>18.0</c:v>
                </c:pt>
                <c:pt idx="650">
                  <c:v>19.0</c:v>
                </c:pt>
                <c:pt idx="651">
                  <c:v>20.0</c:v>
                </c:pt>
                <c:pt idx="652">
                  <c:v>21.0</c:v>
                </c:pt>
                <c:pt idx="653">
                  <c:v>22.0</c:v>
                </c:pt>
                <c:pt idx="654">
                  <c:v>23.0</c:v>
                </c:pt>
                <c:pt idx="655">
                  <c:v>24.0</c:v>
                </c:pt>
                <c:pt idx="656">
                  <c:v>25.0</c:v>
                </c:pt>
                <c:pt idx="657">
                  <c:v>26.0</c:v>
                </c:pt>
                <c:pt idx="658">
                  <c:v>27.0</c:v>
                </c:pt>
                <c:pt idx="659">
                  <c:v>28.0</c:v>
                </c:pt>
                <c:pt idx="660">
                  <c:v>29.0</c:v>
                </c:pt>
                <c:pt idx="661">
                  <c:v>30.0</c:v>
                </c:pt>
                <c:pt idx="662">
                  <c:v>31.0</c:v>
                </c:pt>
                <c:pt idx="663">
                  <c:v>32.0</c:v>
                </c:pt>
                <c:pt idx="664">
                  <c:v>33.0</c:v>
                </c:pt>
                <c:pt idx="665">
                  <c:v>34.0</c:v>
                </c:pt>
                <c:pt idx="666">
                  <c:v>35.0</c:v>
                </c:pt>
                <c:pt idx="667">
                  <c:v>36.0</c:v>
                </c:pt>
                <c:pt idx="668">
                  <c:v>37.0</c:v>
                </c:pt>
                <c:pt idx="669">
                  <c:v>38.0</c:v>
                </c:pt>
                <c:pt idx="670">
                  <c:v>39.0</c:v>
                </c:pt>
                <c:pt idx="671">
                  <c:v>40.0</c:v>
                </c:pt>
                <c:pt idx="672">
                  <c:v>41.0</c:v>
                </c:pt>
                <c:pt idx="673">
                  <c:v>42.0</c:v>
                </c:pt>
                <c:pt idx="674">
                  <c:v>43.0</c:v>
                </c:pt>
                <c:pt idx="675">
                  <c:v>44.0</c:v>
                </c:pt>
                <c:pt idx="676">
                  <c:v>45.0</c:v>
                </c:pt>
                <c:pt idx="677">
                  <c:v>46.0</c:v>
                </c:pt>
                <c:pt idx="678">
                  <c:v>47.0</c:v>
                </c:pt>
                <c:pt idx="679">
                  <c:v>48.0</c:v>
                </c:pt>
                <c:pt idx="680">
                  <c:v>49.0</c:v>
                </c:pt>
                <c:pt idx="681">
                  <c:v>50.0</c:v>
                </c:pt>
                <c:pt idx="682">
                  <c:v>51.0</c:v>
                </c:pt>
                <c:pt idx="683">
                  <c:v>52.0</c:v>
                </c:pt>
                <c:pt idx="684">
                  <c:v>53.0</c:v>
                </c:pt>
                <c:pt idx="685">
                  <c:v>54.0</c:v>
                </c:pt>
                <c:pt idx="686">
                  <c:v>55.0</c:v>
                </c:pt>
                <c:pt idx="687">
                  <c:v>56.0</c:v>
                </c:pt>
                <c:pt idx="688">
                  <c:v>57.0</c:v>
                </c:pt>
                <c:pt idx="689">
                  <c:v>58.0</c:v>
                </c:pt>
                <c:pt idx="690">
                  <c:v>59.0</c:v>
                </c:pt>
                <c:pt idx="691">
                  <c:v>60.0</c:v>
                </c:pt>
                <c:pt idx="692">
                  <c:v>61.0</c:v>
                </c:pt>
                <c:pt idx="693">
                  <c:v>1.0</c:v>
                </c:pt>
                <c:pt idx="694">
                  <c:v>2.0</c:v>
                </c:pt>
                <c:pt idx="695">
                  <c:v>3.0</c:v>
                </c:pt>
                <c:pt idx="696">
                  <c:v>4.0</c:v>
                </c:pt>
                <c:pt idx="697">
                  <c:v>5.0</c:v>
                </c:pt>
                <c:pt idx="698">
                  <c:v>6.0</c:v>
                </c:pt>
                <c:pt idx="699">
                  <c:v>7.0</c:v>
                </c:pt>
                <c:pt idx="700">
                  <c:v>8.0</c:v>
                </c:pt>
                <c:pt idx="701">
                  <c:v>9.0</c:v>
                </c:pt>
                <c:pt idx="702">
                  <c:v>10.0</c:v>
                </c:pt>
                <c:pt idx="703">
                  <c:v>11.0</c:v>
                </c:pt>
                <c:pt idx="704">
                  <c:v>12.0</c:v>
                </c:pt>
                <c:pt idx="705">
                  <c:v>13.0</c:v>
                </c:pt>
                <c:pt idx="706">
                  <c:v>14.0</c:v>
                </c:pt>
                <c:pt idx="707">
                  <c:v>15.0</c:v>
                </c:pt>
                <c:pt idx="708">
                  <c:v>16.0</c:v>
                </c:pt>
                <c:pt idx="709">
                  <c:v>17.0</c:v>
                </c:pt>
                <c:pt idx="710">
                  <c:v>18.0</c:v>
                </c:pt>
                <c:pt idx="711">
                  <c:v>19.0</c:v>
                </c:pt>
                <c:pt idx="712">
                  <c:v>20.0</c:v>
                </c:pt>
                <c:pt idx="713">
                  <c:v>21.0</c:v>
                </c:pt>
                <c:pt idx="714">
                  <c:v>22.0</c:v>
                </c:pt>
                <c:pt idx="715">
                  <c:v>23.0</c:v>
                </c:pt>
                <c:pt idx="716">
                  <c:v>24.0</c:v>
                </c:pt>
                <c:pt idx="717">
                  <c:v>25.0</c:v>
                </c:pt>
                <c:pt idx="718">
                  <c:v>26.0</c:v>
                </c:pt>
                <c:pt idx="719">
                  <c:v>27.0</c:v>
                </c:pt>
                <c:pt idx="720">
                  <c:v>28.0</c:v>
                </c:pt>
                <c:pt idx="721">
                  <c:v>29.0</c:v>
                </c:pt>
                <c:pt idx="722">
                  <c:v>30.0</c:v>
                </c:pt>
                <c:pt idx="723">
                  <c:v>31.0</c:v>
                </c:pt>
                <c:pt idx="724">
                  <c:v>32.0</c:v>
                </c:pt>
                <c:pt idx="725">
                  <c:v>33.0</c:v>
                </c:pt>
                <c:pt idx="726">
                  <c:v>34.0</c:v>
                </c:pt>
                <c:pt idx="727">
                  <c:v>35.0</c:v>
                </c:pt>
                <c:pt idx="728">
                  <c:v>36.0</c:v>
                </c:pt>
                <c:pt idx="729">
                  <c:v>37.0</c:v>
                </c:pt>
                <c:pt idx="730">
                  <c:v>38.0</c:v>
                </c:pt>
                <c:pt idx="731">
                  <c:v>39.0</c:v>
                </c:pt>
                <c:pt idx="732">
                  <c:v>40.0</c:v>
                </c:pt>
                <c:pt idx="733">
                  <c:v>41.0</c:v>
                </c:pt>
                <c:pt idx="734">
                  <c:v>42.0</c:v>
                </c:pt>
                <c:pt idx="735">
                  <c:v>43.0</c:v>
                </c:pt>
                <c:pt idx="736">
                  <c:v>44.0</c:v>
                </c:pt>
                <c:pt idx="737">
                  <c:v>45.0</c:v>
                </c:pt>
                <c:pt idx="738">
                  <c:v>46.0</c:v>
                </c:pt>
                <c:pt idx="739">
                  <c:v>47.0</c:v>
                </c:pt>
                <c:pt idx="740">
                  <c:v>48.0</c:v>
                </c:pt>
                <c:pt idx="741">
                  <c:v>49.0</c:v>
                </c:pt>
                <c:pt idx="742">
                  <c:v>50.0</c:v>
                </c:pt>
                <c:pt idx="743">
                  <c:v>51.0</c:v>
                </c:pt>
                <c:pt idx="744">
                  <c:v>52.0</c:v>
                </c:pt>
                <c:pt idx="745">
                  <c:v>53.0</c:v>
                </c:pt>
                <c:pt idx="746">
                  <c:v>54.0</c:v>
                </c:pt>
                <c:pt idx="747">
                  <c:v>55.0</c:v>
                </c:pt>
                <c:pt idx="748">
                  <c:v>56.0</c:v>
                </c:pt>
                <c:pt idx="749">
                  <c:v>57.0</c:v>
                </c:pt>
                <c:pt idx="750">
                  <c:v>58.0</c:v>
                </c:pt>
                <c:pt idx="751">
                  <c:v>59.0</c:v>
                </c:pt>
                <c:pt idx="752">
                  <c:v>60.0</c:v>
                </c:pt>
                <c:pt idx="753">
                  <c:v>61.0</c:v>
                </c:pt>
                <c:pt idx="754">
                  <c:v>62.0</c:v>
                </c:pt>
                <c:pt idx="755">
                  <c:v>63.0</c:v>
                </c:pt>
                <c:pt idx="756">
                  <c:v>64.0</c:v>
                </c:pt>
                <c:pt idx="757">
                  <c:v>65.0</c:v>
                </c:pt>
                <c:pt idx="758">
                  <c:v>66.0</c:v>
                </c:pt>
                <c:pt idx="759">
                  <c:v>67.0</c:v>
                </c:pt>
                <c:pt idx="760">
                  <c:v>68.0</c:v>
                </c:pt>
                <c:pt idx="761">
                  <c:v>69.0</c:v>
                </c:pt>
                <c:pt idx="762">
                  <c:v>70.0</c:v>
                </c:pt>
                <c:pt idx="763">
                  <c:v>71.0</c:v>
                </c:pt>
                <c:pt idx="764">
                  <c:v>72.0</c:v>
                </c:pt>
                <c:pt idx="765">
                  <c:v>73.0</c:v>
                </c:pt>
                <c:pt idx="766">
                  <c:v>74.0</c:v>
                </c:pt>
                <c:pt idx="767">
                  <c:v>1.0</c:v>
                </c:pt>
                <c:pt idx="768">
                  <c:v>2.0</c:v>
                </c:pt>
                <c:pt idx="769">
                  <c:v>3.0</c:v>
                </c:pt>
                <c:pt idx="770">
                  <c:v>4.0</c:v>
                </c:pt>
                <c:pt idx="771">
                  <c:v>5.0</c:v>
                </c:pt>
                <c:pt idx="772">
                  <c:v>6.0</c:v>
                </c:pt>
                <c:pt idx="773">
                  <c:v>7.0</c:v>
                </c:pt>
                <c:pt idx="774">
                  <c:v>8.0</c:v>
                </c:pt>
                <c:pt idx="775">
                  <c:v>9.0</c:v>
                </c:pt>
                <c:pt idx="776">
                  <c:v>10.0</c:v>
                </c:pt>
                <c:pt idx="777">
                  <c:v>11.0</c:v>
                </c:pt>
                <c:pt idx="778">
                  <c:v>12.0</c:v>
                </c:pt>
                <c:pt idx="779">
                  <c:v>13.0</c:v>
                </c:pt>
                <c:pt idx="780">
                  <c:v>14.0</c:v>
                </c:pt>
                <c:pt idx="781">
                  <c:v>15.0</c:v>
                </c:pt>
                <c:pt idx="782">
                  <c:v>16.0</c:v>
                </c:pt>
                <c:pt idx="783">
                  <c:v>17.0</c:v>
                </c:pt>
                <c:pt idx="784">
                  <c:v>18.0</c:v>
                </c:pt>
                <c:pt idx="785">
                  <c:v>19.0</c:v>
                </c:pt>
                <c:pt idx="786">
                  <c:v>20.0</c:v>
                </c:pt>
                <c:pt idx="787">
                  <c:v>21.0</c:v>
                </c:pt>
                <c:pt idx="788">
                  <c:v>22.0</c:v>
                </c:pt>
                <c:pt idx="789">
                  <c:v>23.0</c:v>
                </c:pt>
                <c:pt idx="790">
                  <c:v>24.0</c:v>
                </c:pt>
                <c:pt idx="791">
                  <c:v>25.0</c:v>
                </c:pt>
                <c:pt idx="792">
                  <c:v>26.0</c:v>
                </c:pt>
                <c:pt idx="793">
                  <c:v>27.0</c:v>
                </c:pt>
                <c:pt idx="794">
                  <c:v>28.0</c:v>
                </c:pt>
                <c:pt idx="795">
                  <c:v>29.0</c:v>
                </c:pt>
                <c:pt idx="796">
                  <c:v>30.0</c:v>
                </c:pt>
                <c:pt idx="797">
                  <c:v>31.0</c:v>
                </c:pt>
                <c:pt idx="798">
                  <c:v>32.0</c:v>
                </c:pt>
                <c:pt idx="799">
                  <c:v>33.0</c:v>
                </c:pt>
                <c:pt idx="800">
                  <c:v>34.0</c:v>
                </c:pt>
                <c:pt idx="801">
                  <c:v>35.0</c:v>
                </c:pt>
                <c:pt idx="802">
                  <c:v>36.0</c:v>
                </c:pt>
                <c:pt idx="803">
                  <c:v>37.0</c:v>
                </c:pt>
                <c:pt idx="804">
                  <c:v>38.0</c:v>
                </c:pt>
                <c:pt idx="805">
                  <c:v>39.0</c:v>
                </c:pt>
                <c:pt idx="806">
                  <c:v>40.0</c:v>
                </c:pt>
                <c:pt idx="807">
                  <c:v>41.0</c:v>
                </c:pt>
                <c:pt idx="808">
                  <c:v>42.0</c:v>
                </c:pt>
                <c:pt idx="809">
                  <c:v>43.0</c:v>
                </c:pt>
                <c:pt idx="810">
                  <c:v>44.0</c:v>
                </c:pt>
                <c:pt idx="811">
                  <c:v>45.0</c:v>
                </c:pt>
                <c:pt idx="812">
                  <c:v>46.0</c:v>
                </c:pt>
                <c:pt idx="813">
                  <c:v>47.0</c:v>
                </c:pt>
                <c:pt idx="814">
                  <c:v>48.0</c:v>
                </c:pt>
                <c:pt idx="815">
                  <c:v>49.0</c:v>
                </c:pt>
                <c:pt idx="816">
                  <c:v>50.0</c:v>
                </c:pt>
                <c:pt idx="817">
                  <c:v>51.0</c:v>
                </c:pt>
                <c:pt idx="818">
                  <c:v>52.0</c:v>
                </c:pt>
                <c:pt idx="819">
                  <c:v>53.0</c:v>
                </c:pt>
                <c:pt idx="820">
                  <c:v>54.0</c:v>
                </c:pt>
                <c:pt idx="821">
                  <c:v>55.0</c:v>
                </c:pt>
                <c:pt idx="822">
                  <c:v>56.0</c:v>
                </c:pt>
                <c:pt idx="823">
                  <c:v>1.0</c:v>
                </c:pt>
                <c:pt idx="824">
                  <c:v>2.0</c:v>
                </c:pt>
                <c:pt idx="825">
                  <c:v>3.0</c:v>
                </c:pt>
                <c:pt idx="826">
                  <c:v>4.0</c:v>
                </c:pt>
                <c:pt idx="827">
                  <c:v>5.0</c:v>
                </c:pt>
                <c:pt idx="828">
                  <c:v>6.0</c:v>
                </c:pt>
                <c:pt idx="829">
                  <c:v>7.0</c:v>
                </c:pt>
                <c:pt idx="830">
                  <c:v>8.0</c:v>
                </c:pt>
                <c:pt idx="831">
                  <c:v>9.0</c:v>
                </c:pt>
                <c:pt idx="832">
                  <c:v>10.0</c:v>
                </c:pt>
                <c:pt idx="833">
                  <c:v>11.0</c:v>
                </c:pt>
                <c:pt idx="834">
                  <c:v>12.0</c:v>
                </c:pt>
                <c:pt idx="835">
                  <c:v>13.0</c:v>
                </c:pt>
                <c:pt idx="836">
                  <c:v>14.0</c:v>
                </c:pt>
                <c:pt idx="837">
                  <c:v>15.0</c:v>
                </c:pt>
                <c:pt idx="838">
                  <c:v>16.0</c:v>
                </c:pt>
                <c:pt idx="839">
                  <c:v>17.0</c:v>
                </c:pt>
                <c:pt idx="840">
                  <c:v>18.0</c:v>
                </c:pt>
                <c:pt idx="841">
                  <c:v>19.0</c:v>
                </c:pt>
                <c:pt idx="842">
                  <c:v>20.0</c:v>
                </c:pt>
                <c:pt idx="843">
                  <c:v>21.0</c:v>
                </c:pt>
                <c:pt idx="844">
                  <c:v>22.0</c:v>
                </c:pt>
                <c:pt idx="845">
                  <c:v>23.0</c:v>
                </c:pt>
                <c:pt idx="846">
                  <c:v>24.0</c:v>
                </c:pt>
                <c:pt idx="847">
                  <c:v>25.0</c:v>
                </c:pt>
                <c:pt idx="848">
                  <c:v>26.0</c:v>
                </c:pt>
                <c:pt idx="849">
                  <c:v>27.0</c:v>
                </c:pt>
                <c:pt idx="850">
                  <c:v>28.0</c:v>
                </c:pt>
                <c:pt idx="851">
                  <c:v>29.0</c:v>
                </c:pt>
                <c:pt idx="852">
                  <c:v>30.0</c:v>
                </c:pt>
                <c:pt idx="853">
                  <c:v>31.0</c:v>
                </c:pt>
                <c:pt idx="854">
                  <c:v>32.0</c:v>
                </c:pt>
                <c:pt idx="855">
                  <c:v>33.0</c:v>
                </c:pt>
                <c:pt idx="856">
                  <c:v>34.0</c:v>
                </c:pt>
                <c:pt idx="857">
                  <c:v>35.0</c:v>
                </c:pt>
                <c:pt idx="858">
                  <c:v>36.0</c:v>
                </c:pt>
                <c:pt idx="859">
                  <c:v>37.0</c:v>
                </c:pt>
                <c:pt idx="860">
                  <c:v>38.0</c:v>
                </c:pt>
                <c:pt idx="861">
                  <c:v>39.0</c:v>
                </c:pt>
                <c:pt idx="862">
                  <c:v>40.0</c:v>
                </c:pt>
                <c:pt idx="863">
                  <c:v>41.0</c:v>
                </c:pt>
                <c:pt idx="864">
                  <c:v>42.0</c:v>
                </c:pt>
                <c:pt idx="865">
                  <c:v>43.0</c:v>
                </c:pt>
                <c:pt idx="866">
                  <c:v>44.0</c:v>
                </c:pt>
                <c:pt idx="867">
                  <c:v>45.0</c:v>
                </c:pt>
                <c:pt idx="868">
                  <c:v>46.0</c:v>
                </c:pt>
                <c:pt idx="869">
                  <c:v>47.0</c:v>
                </c:pt>
                <c:pt idx="870">
                  <c:v>48.0</c:v>
                </c:pt>
                <c:pt idx="871">
                  <c:v>1.0</c:v>
                </c:pt>
                <c:pt idx="872">
                  <c:v>2.0</c:v>
                </c:pt>
                <c:pt idx="873">
                  <c:v>3.0</c:v>
                </c:pt>
                <c:pt idx="874">
                  <c:v>4.0</c:v>
                </c:pt>
                <c:pt idx="875">
                  <c:v>5.0</c:v>
                </c:pt>
                <c:pt idx="876">
                  <c:v>6.0</c:v>
                </c:pt>
                <c:pt idx="877">
                  <c:v>7.0</c:v>
                </c:pt>
                <c:pt idx="878">
                  <c:v>8.0</c:v>
                </c:pt>
                <c:pt idx="879">
                  <c:v>9.0</c:v>
                </c:pt>
                <c:pt idx="880">
                  <c:v>10.0</c:v>
                </c:pt>
                <c:pt idx="881">
                  <c:v>11.0</c:v>
                </c:pt>
                <c:pt idx="882">
                  <c:v>12.0</c:v>
                </c:pt>
                <c:pt idx="883">
                  <c:v>13.0</c:v>
                </c:pt>
                <c:pt idx="884">
                  <c:v>14.0</c:v>
                </c:pt>
                <c:pt idx="885">
                  <c:v>15.0</c:v>
                </c:pt>
                <c:pt idx="886">
                  <c:v>16.0</c:v>
                </c:pt>
                <c:pt idx="887">
                  <c:v>17.0</c:v>
                </c:pt>
                <c:pt idx="888">
                  <c:v>18.0</c:v>
                </c:pt>
                <c:pt idx="889">
                  <c:v>19.0</c:v>
                </c:pt>
                <c:pt idx="890">
                  <c:v>20.0</c:v>
                </c:pt>
                <c:pt idx="891">
                  <c:v>21.0</c:v>
                </c:pt>
                <c:pt idx="892">
                  <c:v>22.0</c:v>
                </c:pt>
                <c:pt idx="893">
                  <c:v>23.0</c:v>
                </c:pt>
                <c:pt idx="894">
                  <c:v>24.0</c:v>
                </c:pt>
                <c:pt idx="895">
                  <c:v>25.0</c:v>
                </c:pt>
                <c:pt idx="896">
                  <c:v>26.0</c:v>
                </c:pt>
                <c:pt idx="897">
                  <c:v>27.0</c:v>
                </c:pt>
                <c:pt idx="898">
                  <c:v>28.0</c:v>
                </c:pt>
                <c:pt idx="899">
                  <c:v>29.0</c:v>
                </c:pt>
                <c:pt idx="900">
                  <c:v>30.0</c:v>
                </c:pt>
                <c:pt idx="901">
                  <c:v>31.0</c:v>
                </c:pt>
                <c:pt idx="902">
                  <c:v>32.0</c:v>
                </c:pt>
                <c:pt idx="903">
                  <c:v>33.0</c:v>
                </c:pt>
                <c:pt idx="904">
                  <c:v>34.0</c:v>
                </c:pt>
                <c:pt idx="905">
                  <c:v>35.0</c:v>
                </c:pt>
                <c:pt idx="906">
                  <c:v>36.0</c:v>
                </c:pt>
                <c:pt idx="907">
                  <c:v>37.0</c:v>
                </c:pt>
                <c:pt idx="908">
                  <c:v>38.0</c:v>
                </c:pt>
                <c:pt idx="909">
                  <c:v>39.0</c:v>
                </c:pt>
                <c:pt idx="910">
                  <c:v>40.0</c:v>
                </c:pt>
                <c:pt idx="911">
                  <c:v>41.0</c:v>
                </c:pt>
                <c:pt idx="912">
                  <c:v>1.0</c:v>
                </c:pt>
                <c:pt idx="913">
                  <c:v>2.0</c:v>
                </c:pt>
                <c:pt idx="914">
                  <c:v>3.0</c:v>
                </c:pt>
                <c:pt idx="915">
                  <c:v>4.0</c:v>
                </c:pt>
                <c:pt idx="916">
                  <c:v>5.0</c:v>
                </c:pt>
                <c:pt idx="917">
                  <c:v>6.0</c:v>
                </c:pt>
                <c:pt idx="918">
                  <c:v>7.0</c:v>
                </c:pt>
                <c:pt idx="919">
                  <c:v>8.0</c:v>
                </c:pt>
                <c:pt idx="920">
                  <c:v>9.0</c:v>
                </c:pt>
                <c:pt idx="921">
                  <c:v>10.0</c:v>
                </c:pt>
                <c:pt idx="922">
                  <c:v>11.0</c:v>
                </c:pt>
                <c:pt idx="923">
                  <c:v>12.0</c:v>
                </c:pt>
                <c:pt idx="924">
                  <c:v>13.0</c:v>
                </c:pt>
                <c:pt idx="925">
                  <c:v>14.0</c:v>
                </c:pt>
                <c:pt idx="926">
                  <c:v>15.0</c:v>
                </c:pt>
                <c:pt idx="927">
                  <c:v>16.0</c:v>
                </c:pt>
                <c:pt idx="928">
                  <c:v>17.0</c:v>
                </c:pt>
                <c:pt idx="929">
                  <c:v>18.0</c:v>
                </c:pt>
                <c:pt idx="930">
                  <c:v>19.0</c:v>
                </c:pt>
                <c:pt idx="931">
                  <c:v>20.0</c:v>
                </c:pt>
                <c:pt idx="932">
                  <c:v>21.0</c:v>
                </c:pt>
                <c:pt idx="933">
                  <c:v>22.0</c:v>
                </c:pt>
                <c:pt idx="934">
                  <c:v>23.0</c:v>
                </c:pt>
                <c:pt idx="935">
                  <c:v>24.0</c:v>
                </c:pt>
                <c:pt idx="936">
                  <c:v>25.0</c:v>
                </c:pt>
                <c:pt idx="937">
                  <c:v>26.0</c:v>
                </c:pt>
                <c:pt idx="938">
                  <c:v>27.0</c:v>
                </c:pt>
                <c:pt idx="939">
                  <c:v>28.0</c:v>
                </c:pt>
                <c:pt idx="940">
                  <c:v>29.0</c:v>
                </c:pt>
                <c:pt idx="941">
                  <c:v>30.0</c:v>
                </c:pt>
                <c:pt idx="942">
                  <c:v>1.0</c:v>
                </c:pt>
                <c:pt idx="943">
                  <c:v>2.0</c:v>
                </c:pt>
                <c:pt idx="944">
                  <c:v>3.0</c:v>
                </c:pt>
                <c:pt idx="945">
                  <c:v>4.0</c:v>
                </c:pt>
                <c:pt idx="946">
                  <c:v>5.0</c:v>
                </c:pt>
                <c:pt idx="947">
                  <c:v>6.0</c:v>
                </c:pt>
                <c:pt idx="948">
                  <c:v>7.0</c:v>
                </c:pt>
                <c:pt idx="949">
                  <c:v>8.0</c:v>
                </c:pt>
                <c:pt idx="950">
                  <c:v>9.0</c:v>
                </c:pt>
                <c:pt idx="951">
                  <c:v>10.0</c:v>
                </c:pt>
                <c:pt idx="952">
                  <c:v>11.0</c:v>
                </c:pt>
                <c:pt idx="953">
                  <c:v>12.0</c:v>
                </c:pt>
                <c:pt idx="954">
                  <c:v>13.0</c:v>
                </c:pt>
                <c:pt idx="955">
                  <c:v>14.0</c:v>
                </c:pt>
                <c:pt idx="956">
                  <c:v>15.0</c:v>
                </c:pt>
                <c:pt idx="957">
                  <c:v>16.0</c:v>
                </c:pt>
                <c:pt idx="958">
                  <c:v>17.0</c:v>
                </c:pt>
                <c:pt idx="959">
                  <c:v>18.0</c:v>
                </c:pt>
                <c:pt idx="960">
                  <c:v>19.0</c:v>
                </c:pt>
                <c:pt idx="961">
                  <c:v>20.0</c:v>
                </c:pt>
                <c:pt idx="962">
                  <c:v>21.0</c:v>
                </c:pt>
                <c:pt idx="963">
                  <c:v>1.0</c:v>
                </c:pt>
                <c:pt idx="964">
                  <c:v>2.0</c:v>
                </c:pt>
                <c:pt idx="965">
                  <c:v>3.0</c:v>
                </c:pt>
                <c:pt idx="966">
                  <c:v>4.0</c:v>
                </c:pt>
                <c:pt idx="967">
                  <c:v>5.0</c:v>
                </c:pt>
                <c:pt idx="968">
                  <c:v>6.0</c:v>
                </c:pt>
                <c:pt idx="969">
                  <c:v>7.0</c:v>
                </c:pt>
                <c:pt idx="970">
                  <c:v>8.0</c:v>
                </c:pt>
                <c:pt idx="971">
                  <c:v>9.0</c:v>
                </c:pt>
                <c:pt idx="972">
                  <c:v>10.0</c:v>
                </c:pt>
                <c:pt idx="973">
                  <c:v>11.0</c:v>
                </c:pt>
                <c:pt idx="974">
                  <c:v>12.0</c:v>
                </c:pt>
                <c:pt idx="975">
                  <c:v>13.0</c:v>
                </c:pt>
                <c:pt idx="976">
                  <c:v>1.0</c:v>
                </c:pt>
                <c:pt idx="977">
                  <c:v>2.0</c:v>
                </c:pt>
                <c:pt idx="978">
                  <c:v>3.0</c:v>
                </c:pt>
                <c:pt idx="979">
                  <c:v>4.0</c:v>
                </c:pt>
                <c:pt idx="980">
                  <c:v>5.0</c:v>
                </c:pt>
                <c:pt idx="981">
                  <c:v>6.0</c:v>
                </c:pt>
                <c:pt idx="982">
                  <c:v>1.0</c:v>
                </c:pt>
                <c:pt idx="983">
                  <c:v>2.0</c:v>
                </c:pt>
                <c:pt idx="984">
                  <c:v>3.0</c:v>
                </c:pt>
                <c:pt idx="985">
                  <c:v>4.0</c:v>
                </c:pt>
                <c:pt idx="986">
                  <c:v>5.0</c:v>
                </c:pt>
                <c:pt idx="987">
                  <c:v>6.0</c:v>
                </c:pt>
                <c:pt idx="988">
                  <c:v>7.0</c:v>
                </c:pt>
                <c:pt idx="989">
                  <c:v>8.0</c:v>
                </c:pt>
                <c:pt idx="990">
                  <c:v>1.0</c:v>
                </c:pt>
                <c:pt idx="991">
                  <c:v>1.0</c:v>
                </c:pt>
                <c:pt idx="992">
                  <c:v>2.0</c:v>
                </c:pt>
                <c:pt idx="993">
                  <c:v>3.0</c:v>
                </c:pt>
                <c:pt idx="994">
                  <c:v>4.0</c:v>
                </c:pt>
                <c:pt idx="995">
                  <c:v>1.0</c:v>
                </c:pt>
                <c:pt idx="996">
                  <c:v>2.0</c:v>
                </c:pt>
                <c:pt idx="997">
                  <c:v>1.0</c:v>
                </c:pt>
                <c:pt idx="998">
                  <c:v>1.0</c:v>
                </c:pt>
                <c:pt idx="999">
                  <c:v>2.0</c:v>
                </c:pt>
              </c:numCache>
            </c:numRef>
          </c:yVal>
          <c:smooth val="0"/>
        </c:ser>
        <c:ser>
          <c:idx val="3"/>
          <c:order val="1"/>
          <c:tx>
            <c:v>YellowDots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3300"/>
              </a:solidFill>
              <a:ln w="9525">
                <a:solidFill>
                  <a:schemeClr val="tx1"/>
                </a:solidFill>
              </a:ln>
            </c:spPr>
          </c:marker>
          <c:xVal>
            <c:numRef>
              <c:f>Data!$E$2:$E$1001</c:f>
              <c:numCache>
                <c:formatCode>0.000</c:formatCode>
                <c:ptCount val="1000"/>
                <c:pt idx="0">
                  <c:v>0.35</c:v>
                </c:pt>
                <c:pt idx="1">
                  <c:v>0.35</c:v>
                </c:pt>
                <c:pt idx="2">
                  <c:v>0.36</c:v>
                </c:pt>
                <c:pt idx="3">
                  <c:v>0.36</c:v>
                </c:pt>
                <c:pt idx="4">
                  <c:v>0.36</c:v>
                </c:pt>
                <c:pt idx="5">
                  <c:v>0.37</c:v>
                </c:pt>
                <c:pt idx="6">
                  <c:v>0.37</c:v>
                </c:pt>
                <c:pt idx="7">
                  <c:v>0.38</c:v>
                </c:pt>
                <c:pt idx="8">
                  <c:v>0.38</c:v>
                </c:pt>
                <c:pt idx="9">
                  <c:v>0.38</c:v>
                </c:pt>
                <c:pt idx="10">
                  <c:v>0.38</c:v>
                </c:pt>
                <c:pt idx="11">
                  <c:v>0.38</c:v>
                </c:pt>
                <c:pt idx="12">
                  <c:v>0.38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0.38</c:v>
                </c:pt>
                <c:pt idx="19">
                  <c:v>0.38</c:v>
                </c:pt>
                <c:pt idx="20">
                  <c:v>0.39</c:v>
                </c:pt>
                <c:pt idx="21">
                  <c:v>0.39</c:v>
                </c:pt>
                <c:pt idx="22">
                  <c:v>0.39</c:v>
                </c:pt>
                <c:pt idx="23">
                  <c:v>0.39</c:v>
                </c:pt>
                <c:pt idx="24">
                  <c:v>0.39</c:v>
                </c:pt>
                <c:pt idx="25">
                  <c:v>0.39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0.41</c:v>
                </c:pt>
                <c:pt idx="38">
                  <c:v>0.41</c:v>
                </c:pt>
                <c:pt idx="39">
                  <c:v>0.41</c:v>
                </c:pt>
                <c:pt idx="40">
                  <c:v>0.41</c:v>
                </c:pt>
                <c:pt idx="41">
                  <c:v>0.41</c:v>
                </c:pt>
                <c:pt idx="42">
                  <c:v>0.41</c:v>
                </c:pt>
                <c:pt idx="43">
                  <c:v>0.41</c:v>
                </c:pt>
                <c:pt idx="44">
                  <c:v>0.41</c:v>
                </c:pt>
                <c:pt idx="45">
                  <c:v>0.41</c:v>
                </c:pt>
                <c:pt idx="46">
                  <c:v>0.41</c:v>
                </c:pt>
                <c:pt idx="47">
                  <c:v>0.41</c:v>
                </c:pt>
                <c:pt idx="48">
                  <c:v>0.41</c:v>
                </c:pt>
                <c:pt idx="49">
                  <c:v>0.41</c:v>
                </c:pt>
                <c:pt idx="50">
                  <c:v>0.41</c:v>
                </c:pt>
                <c:pt idx="51">
                  <c:v>0.41</c:v>
                </c:pt>
                <c:pt idx="52">
                  <c:v>0.42</c:v>
                </c:pt>
                <c:pt idx="53">
                  <c:v>0.42</c:v>
                </c:pt>
                <c:pt idx="54">
                  <c:v>0.42</c:v>
                </c:pt>
                <c:pt idx="55">
                  <c:v>0.42</c:v>
                </c:pt>
                <c:pt idx="56">
                  <c:v>0.42</c:v>
                </c:pt>
                <c:pt idx="57">
                  <c:v>0.42</c:v>
                </c:pt>
                <c:pt idx="58">
                  <c:v>0.42</c:v>
                </c:pt>
                <c:pt idx="59">
                  <c:v>0.42</c:v>
                </c:pt>
                <c:pt idx="60">
                  <c:v>0.42</c:v>
                </c:pt>
                <c:pt idx="61">
                  <c:v>0.42</c:v>
                </c:pt>
                <c:pt idx="62">
                  <c:v>0.42</c:v>
                </c:pt>
                <c:pt idx="63">
                  <c:v>0.42</c:v>
                </c:pt>
                <c:pt idx="64">
                  <c:v>0.42</c:v>
                </c:pt>
                <c:pt idx="65">
                  <c:v>0.42</c:v>
                </c:pt>
                <c:pt idx="66">
                  <c:v>0.42</c:v>
                </c:pt>
                <c:pt idx="67">
                  <c:v>0.42</c:v>
                </c:pt>
                <c:pt idx="68">
                  <c:v>0.42</c:v>
                </c:pt>
                <c:pt idx="69">
                  <c:v>0.42</c:v>
                </c:pt>
                <c:pt idx="70">
                  <c:v>0.42</c:v>
                </c:pt>
                <c:pt idx="71">
                  <c:v>0.42</c:v>
                </c:pt>
                <c:pt idx="72">
                  <c:v>0.42</c:v>
                </c:pt>
                <c:pt idx="73">
                  <c:v>0.42</c:v>
                </c:pt>
                <c:pt idx="74">
                  <c:v>0.42</c:v>
                </c:pt>
                <c:pt idx="75">
                  <c:v>0.42</c:v>
                </c:pt>
                <c:pt idx="76">
                  <c:v>0.42</c:v>
                </c:pt>
                <c:pt idx="77">
                  <c:v>0.43</c:v>
                </c:pt>
                <c:pt idx="78">
                  <c:v>0.43</c:v>
                </c:pt>
                <c:pt idx="79">
                  <c:v>0.43</c:v>
                </c:pt>
                <c:pt idx="80">
                  <c:v>0.43</c:v>
                </c:pt>
                <c:pt idx="81">
                  <c:v>0.43</c:v>
                </c:pt>
                <c:pt idx="82">
                  <c:v>0.43</c:v>
                </c:pt>
                <c:pt idx="83">
                  <c:v>0.43</c:v>
                </c:pt>
                <c:pt idx="84">
                  <c:v>0.43</c:v>
                </c:pt>
                <c:pt idx="85">
                  <c:v>0.43</c:v>
                </c:pt>
                <c:pt idx="86">
                  <c:v>0.43</c:v>
                </c:pt>
                <c:pt idx="87">
                  <c:v>0.43</c:v>
                </c:pt>
                <c:pt idx="88">
                  <c:v>0.43</c:v>
                </c:pt>
                <c:pt idx="89">
                  <c:v>0.43</c:v>
                </c:pt>
                <c:pt idx="90">
                  <c:v>0.43</c:v>
                </c:pt>
                <c:pt idx="91">
                  <c:v>0.43</c:v>
                </c:pt>
                <c:pt idx="92">
                  <c:v>0.43</c:v>
                </c:pt>
                <c:pt idx="93">
                  <c:v>0.43</c:v>
                </c:pt>
                <c:pt idx="94">
                  <c:v>0.43</c:v>
                </c:pt>
                <c:pt idx="95">
                  <c:v>0.43</c:v>
                </c:pt>
                <c:pt idx="96">
                  <c:v>0.43</c:v>
                </c:pt>
                <c:pt idx="97">
                  <c:v>0.43</c:v>
                </c:pt>
                <c:pt idx="98">
                  <c:v>0.43</c:v>
                </c:pt>
                <c:pt idx="99">
                  <c:v>0.43</c:v>
                </c:pt>
                <c:pt idx="100">
                  <c:v>0.43</c:v>
                </c:pt>
                <c:pt idx="101">
                  <c:v>0.43</c:v>
                </c:pt>
                <c:pt idx="102">
                  <c:v>0.43</c:v>
                </c:pt>
                <c:pt idx="103">
                  <c:v>0.43</c:v>
                </c:pt>
                <c:pt idx="104">
                  <c:v>0.43</c:v>
                </c:pt>
                <c:pt idx="105">
                  <c:v>0.43</c:v>
                </c:pt>
                <c:pt idx="106">
                  <c:v>0.43</c:v>
                </c:pt>
                <c:pt idx="107">
                  <c:v>0.43</c:v>
                </c:pt>
                <c:pt idx="108">
                  <c:v>0.43</c:v>
                </c:pt>
                <c:pt idx="109">
                  <c:v>0.43</c:v>
                </c:pt>
                <c:pt idx="110">
                  <c:v>0.43</c:v>
                </c:pt>
                <c:pt idx="111">
                  <c:v>0.43</c:v>
                </c:pt>
                <c:pt idx="112">
                  <c:v>0.43</c:v>
                </c:pt>
                <c:pt idx="113">
                  <c:v>0.43</c:v>
                </c:pt>
                <c:pt idx="114">
                  <c:v>0.43</c:v>
                </c:pt>
                <c:pt idx="115">
                  <c:v>0.43</c:v>
                </c:pt>
                <c:pt idx="116">
                  <c:v>0.44</c:v>
                </c:pt>
                <c:pt idx="117">
                  <c:v>0.44</c:v>
                </c:pt>
                <c:pt idx="118">
                  <c:v>0.44</c:v>
                </c:pt>
                <c:pt idx="119">
                  <c:v>0.44</c:v>
                </c:pt>
                <c:pt idx="120">
                  <c:v>0.44</c:v>
                </c:pt>
                <c:pt idx="121">
                  <c:v>0.44</c:v>
                </c:pt>
                <c:pt idx="122">
                  <c:v>0.44</c:v>
                </c:pt>
                <c:pt idx="123">
                  <c:v>0.44</c:v>
                </c:pt>
                <c:pt idx="124">
                  <c:v>0.44</c:v>
                </c:pt>
                <c:pt idx="125">
                  <c:v>0.44</c:v>
                </c:pt>
                <c:pt idx="126">
                  <c:v>0.44</c:v>
                </c:pt>
                <c:pt idx="127">
                  <c:v>0.44</c:v>
                </c:pt>
                <c:pt idx="128">
                  <c:v>0.44</c:v>
                </c:pt>
                <c:pt idx="129">
                  <c:v>0.44</c:v>
                </c:pt>
                <c:pt idx="130">
                  <c:v>0.44</c:v>
                </c:pt>
                <c:pt idx="131">
                  <c:v>0.44</c:v>
                </c:pt>
                <c:pt idx="132">
                  <c:v>0.44</c:v>
                </c:pt>
                <c:pt idx="133">
                  <c:v>0.44</c:v>
                </c:pt>
                <c:pt idx="134">
                  <c:v>0.44</c:v>
                </c:pt>
                <c:pt idx="135">
                  <c:v>0.44</c:v>
                </c:pt>
                <c:pt idx="136">
                  <c:v>0.44</c:v>
                </c:pt>
                <c:pt idx="137">
                  <c:v>0.44</c:v>
                </c:pt>
                <c:pt idx="138">
                  <c:v>0.44</c:v>
                </c:pt>
                <c:pt idx="139">
                  <c:v>0.44</c:v>
                </c:pt>
                <c:pt idx="140">
                  <c:v>0.44</c:v>
                </c:pt>
                <c:pt idx="141">
                  <c:v>0.44</c:v>
                </c:pt>
                <c:pt idx="142">
                  <c:v>0.44</c:v>
                </c:pt>
                <c:pt idx="143">
                  <c:v>0.44</c:v>
                </c:pt>
                <c:pt idx="144">
                  <c:v>0.44</c:v>
                </c:pt>
                <c:pt idx="145">
                  <c:v>0.44</c:v>
                </c:pt>
                <c:pt idx="146">
                  <c:v>0.44</c:v>
                </c:pt>
                <c:pt idx="147">
                  <c:v>0.44</c:v>
                </c:pt>
                <c:pt idx="148">
                  <c:v>0.44</c:v>
                </c:pt>
                <c:pt idx="149">
                  <c:v>0.44</c:v>
                </c:pt>
                <c:pt idx="150">
                  <c:v>0.44</c:v>
                </c:pt>
                <c:pt idx="151">
                  <c:v>0.45</c:v>
                </c:pt>
                <c:pt idx="152">
                  <c:v>0.45</c:v>
                </c:pt>
                <c:pt idx="153">
                  <c:v>0.45</c:v>
                </c:pt>
                <c:pt idx="154">
                  <c:v>0.45</c:v>
                </c:pt>
                <c:pt idx="155">
                  <c:v>0.45</c:v>
                </c:pt>
                <c:pt idx="156">
                  <c:v>0.45</c:v>
                </c:pt>
                <c:pt idx="157">
                  <c:v>0.45</c:v>
                </c:pt>
                <c:pt idx="158">
                  <c:v>0.45</c:v>
                </c:pt>
                <c:pt idx="159">
                  <c:v>0.45</c:v>
                </c:pt>
                <c:pt idx="160">
                  <c:v>0.45</c:v>
                </c:pt>
                <c:pt idx="161">
                  <c:v>0.45</c:v>
                </c:pt>
                <c:pt idx="162">
                  <c:v>0.45</c:v>
                </c:pt>
                <c:pt idx="163">
                  <c:v>0.45</c:v>
                </c:pt>
                <c:pt idx="164">
                  <c:v>0.45</c:v>
                </c:pt>
                <c:pt idx="165">
                  <c:v>0.45</c:v>
                </c:pt>
                <c:pt idx="166">
                  <c:v>0.45</c:v>
                </c:pt>
                <c:pt idx="167">
                  <c:v>0.45</c:v>
                </c:pt>
                <c:pt idx="168">
                  <c:v>0.45</c:v>
                </c:pt>
                <c:pt idx="169">
                  <c:v>0.45</c:v>
                </c:pt>
                <c:pt idx="170">
                  <c:v>0.45</c:v>
                </c:pt>
                <c:pt idx="171">
                  <c:v>0.45</c:v>
                </c:pt>
                <c:pt idx="172">
                  <c:v>0.45</c:v>
                </c:pt>
                <c:pt idx="173">
                  <c:v>0.45</c:v>
                </c:pt>
                <c:pt idx="174">
                  <c:v>0.45</c:v>
                </c:pt>
                <c:pt idx="175">
                  <c:v>0.45</c:v>
                </c:pt>
                <c:pt idx="176">
                  <c:v>0.45</c:v>
                </c:pt>
                <c:pt idx="177">
                  <c:v>0.45</c:v>
                </c:pt>
                <c:pt idx="178">
                  <c:v>0.45</c:v>
                </c:pt>
                <c:pt idx="179">
                  <c:v>0.45</c:v>
                </c:pt>
                <c:pt idx="180">
                  <c:v>0.45</c:v>
                </c:pt>
                <c:pt idx="181">
                  <c:v>0.45</c:v>
                </c:pt>
                <c:pt idx="182">
                  <c:v>0.45</c:v>
                </c:pt>
                <c:pt idx="183">
                  <c:v>0.45</c:v>
                </c:pt>
                <c:pt idx="184">
                  <c:v>0.45</c:v>
                </c:pt>
                <c:pt idx="185">
                  <c:v>0.45</c:v>
                </c:pt>
                <c:pt idx="186">
                  <c:v>0.45</c:v>
                </c:pt>
                <c:pt idx="187">
                  <c:v>0.45</c:v>
                </c:pt>
                <c:pt idx="188">
                  <c:v>0.45</c:v>
                </c:pt>
                <c:pt idx="189">
                  <c:v>0.45</c:v>
                </c:pt>
                <c:pt idx="190">
                  <c:v>0.45</c:v>
                </c:pt>
                <c:pt idx="191">
                  <c:v>0.45</c:v>
                </c:pt>
                <c:pt idx="192">
                  <c:v>0.45</c:v>
                </c:pt>
                <c:pt idx="193">
                  <c:v>0.45</c:v>
                </c:pt>
                <c:pt idx="194">
                  <c:v>0.45</c:v>
                </c:pt>
                <c:pt idx="195">
                  <c:v>0.46</c:v>
                </c:pt>
                <c:pt idx="196">
                  <c:v>0.46</c:v>
                </c:pt>
                <c:pt idx="197">
                  <c:v>0.46</c:v>
                </c:pt>
                <c:pt idx="198">
                  <c:v>0.46</c:v>
                </c:pt>
                <c:pt idx="199">
                  <c:v>0.46</c:v>
                </c:pt>
                <c:pt idx="200">
                  <c:v>0.46</c:v>
                </c:pt>
                <c:pt idx="201">
                  <c:v>0.46</c:v>
                </c:pt>
                <c:pt idx="202">
                  <c:v>0.46</c:v>
                </c:pt>
                <c:pt idx="203">
                  <c:v>0.46</c:v>
                </c:pt>
                <c:pt idx="204">
                  <c:v>0.46</c:v>
                </c:pt>
                <c:pt idx="205">
                  <c:v>0.46</c:v>
                </c:pt>
                <c:pt idx="206">
                  <c:v>0.46</c:v>
                </c:pt>
                <c:pt idx="207">
                  <c:v>0.46</c:v>
                </c:pt>
                <c:pt idx="208">
                  <c:v>0.46</c:v>
                </c:pt>
                <c:pt idx="209">
                  <c:v>0.46</c:v>
                </c:pt>
                <c:pt idx="210">
                  <c:v>0.46</c:v>
                </c:pt>
                <c:pt idx="211">
                  <c:v>0.46</c:v>
                </c:pt>
                <c:pt idx="212">
                  <c:v>0.46</c:v>
                </c:pt>
                <c:pt idx="213">
                  <c:v>0.46</c:v>
                </c:pt>
                <c:pt idx="214">
                  <c:v>0.46</c:v>
                </c:pt>
                <c:pt idx="215">
                  <c:v>0.46</c:v>
                </c:pt>
                <c:pt idx="216">
                  <c:v>0.46</c:v>
                </c:pt>
                <c:pt idx="217">
                  <c:v>0.46</c:v>
                </c:pt>
                <c:pt idx="218">
                  <c:v>0.46</c:v>
                </c:pt>
                <c:pt idx="219">
                  <c:v>0.46</c:v>
                </c:pt>
                <c:pt idx="220">
                  <c:v>0.46</c:v>
                </c:pt>
                <c:pt idx="221">
                  <c:v>0.46</c:v>
                </c:pt>
                <c:pt idx="222">
                  <c:v>0.46</c:v>
                </c:pt>
                <c:pt idx="223">
                  <c:v>0.46</c:v>
                </c:pt>
                <c:pt idx="224">
                  <c:v>0.46</c:v>
                </c:pt>
                <c:pt idx="225">
                  <c:v>0.46</c:v>
                </c:pt>
                <c:pt idx="226">
                  <c:v>0.46</c:v>
                </c:pt>
                <c:pt idx="227">
                  <c:v>0.46</c:v>
                </c:pt>
                <c:pt idx="228">
                  <c:v>0.46</c:v>
                </c:pt>
                <c:pt idx="229">
                  <c:v>0.46</c:v>
                </c:pt>
                <c:pt idx="230">
                  <c:v>0.46</c:v>
                </c:pt>
                <c:pt idx="231">
                  <c:v>0.46</c:v>
                </c:pt>
                <c:pt idx="232">
                  <c:v>0.46</c:v>
                </c:pt>
                <c:pt idx="233">
                  <c:v>0.46</c:v>
                </c:pt>
                <c:pt idx="234">
                  <c:v>0.46</c:v>
                </c:pt>
                <c:pt idx="235">
                  <c:v>0.46</c:v>
                </c:pt>
                <c:pt idx="236">
                  <c:v>0.46</c:v>
                </c:pt>
                <c:pt idx="237">
                  <c:v>0.46</c:v>
                </c:pt>
                <c:pt idx="238">
                  <c:v>0.46</c:v>
                </c:pt>
                <c:pt idx="239">
                  <c:v>0.46</c:v>
                </c:pt>
                <c:pt idx="240">
                  <c:v>0.46</c:v>
                </c:pt>
                <c:pt idx="241">
                  <c:v>0.46</c:v>
                </c:pt>
                <c:pt idx="242">
                  <c:v>0.46</c:v>
                </c:pt>
                <c:pt idx="243">
                  <c:v>0.46</c:v>
                </c:pt>
                <c:pt idx="244">
                  <c:v>0.46</c:v>
                </c:pt>
                <c:pt idx="245">
                  <c:v>0.46</c:v>
                </c:pt>
                <c:pt idx="246">
                  <c:v>0.47</c:v>
                </c:pt>
                <c:pt idx="247">
                  <c:v>0.47</c:v>
                </c:pt>
                <c:pt idx="248">
                  <c:v>0.47</c:v>
                </c:pt>
                <c:pt idx="249">
                  <c:v>0.47</c:v>
                </c:pt>
                <c:pt idx="250">
                  <c:v>0.47</c:v>
                </c:pt>
                <c:pt idx="251">
                  <c:v>0.47</c:v>
                </c:pt>
                <c:pt idx="252">
                  <c:v>0.47</c:v>
                </c:pt>
                <c:pt idx="253">
                  <c:v>0.47</c:v>
                </c:pt>
                <c:pt idx="254">
                  <c:v>0.47</c:v>
                </c:pt>
                <c:pt idx="255">
                  <c:v>0.47</c:v>
                </c:pt>
                <c:pt idx="256">
                  <c:v>0.47</c:v>
                </c:pt>
                <c:pt idx="257">
                  <c:v>0.47</c:v>
                </c:pt>
                <c:pt idx="258">
                  <c:v>0.47</c:v>
                </c:pt>
                <c:pt idx="259">
                  <c:v>0.47</c:v>
                </c:pt>
                <c:pt idx="260">
                  <c:v>0.47</c:v>
                </c:pt>
                <c:pt idx="261">
                  <c:v>0.47</c:v>
                </c:pt>
                <c:pt idx="262">
                  <c:v>0.47</c:v>
                </c:pt>
                <c:pt idx="263">
                  <c:v>0.47</c:v>
                </c:pt>
                <c:pt idx="264">
                  <c:v>0.47</c:v>
                </c:pt>
                <c:pt idx="265">
                  <c:v>0.47</c:v>
                </c:pt>
                <c:pt idx="266">
                  <c:v>0.47</c:v>
                </c:pt>
                <c:pt idx="267">
                  <c:v>0.47</c:v>
                </c:pt>
                <c:pt idx="268">
                  <c:v>0.47</c:v>
                </c:pt>
                <c:pt idx="269">
                  <c:v>0.47</c:v>
                </c:pt>
                <c:pt idx="270">
                  <c:v>0.47</c:v>
                </c:pt>
                <c:pt idx="271">
                  <c:v>0.47</c:v>
                </c:pt>
                <c:pt idx="272">
                  <c:v>0.47</c:v>
                </c:pt>
                <c:pt idx="273">
                  <c:v>0.47</c:v>
                </c:pt>
                <c:pt idx="274">
                  <c:v>0.47</c:v>
                </c:pt>
                <c:pt idx="275">
                  <c:v>0.47</c:v>
                </c:pt>
                <c:pt idx="276">
                  <c:v>0.47</c:v>
                </c:pt>
                <c:pt idx="277">
                  <c:v>0.47</c:v>
                </c:pt>
                <c:pt idx="278">
                  <c:v>0.47</c:v>
                </c:pt>
                <c:pt idx="279">
                  <c:v>0.47</c:v>
                </c:pt>
                <c:pt idx="280">
                  <c:v>0.47</c:v>
                </c:pt>
                <c:pt idx="281">
                  <c:v>0.47</c:v>
                </c:pt>
                <c:pt idx="282">
                  <c:v>0.47</c:v>
                </c:pt>
                <c:pt idx="283">
                  <c:v>0.47</c:v>
                </c:pt>
                <c:pt idx="284">
                  <c:v>0.47</c:v>
                </c:pt>
                <c:pt idx="285">
                  <c:v>0.47</c:v>
                </c:pt>
                <c:pt idx="286">
                  <c:v>0.47</c:v>
                </c:pt>
                <c:pt idx="287">
                  <c:v>0.47</c:v>
                </c:pt>
                <c:pt idx="288">
                  <c:v>0.47</c:v>
                </c:pt>
                <c:pt idx="289">
                  <c:v>0.47</c:v>
                </c:pt>
                <c:pt idx="290">
                  <c:v>0.47</c:v>
                </c:pt>
                <c:pt idx="291">
                  <c:v>0.47</c:v>
                </c:pt>
                <c:pt idx="292">
                  <c:v>0.47</c:v>
                </c:pt>
                <c:pt idx="293">
                  <c:v>0.47</c:v>
                </c:pt>
                <c:pt idx="294">
                  <c:v>0.47</c:v>
                </c:pt>
                <c:pt idx="295">
                  <c:v>0.47</c:v>
                </c:pt>
                <c:pt idx="296">
                  <c:v>0.47</c:v>
                </c:pt>
                <c:pt idx="297">
                  <c:v>0.47</c:v>
                </c:pt>
                <c:pt idx="298">
                  <c:v>0.47</c:v>
                </c:pt>
                <c:pt idx="299">
                  <c:v>0.47</c:v>
                </c:pt>
                <c:pt idx="300">
                  <c:v>0.47</c:v>
                </c:pt>
                <c:pt idx="301">
                  <c:v>0.47</c:v>
                </c:pt>
                <c:pt idx="302">
                  <c:v>0.47</c:v>
                </c:pt>
                <c:pt idx="303">
                  <c:v>0.48</c:v>
                </c:pt>
                <c:pt idx="304">
                  <c:v>0.48</c:v>
                </c:pt>
                <c:pt idx="305">
                  <c:v>0.48</c:v>
                </c:pt>
                <c:pt idx="306">
                  <c:v>0.48</c:v>
                </c:pt>
                <c:pt idx="307">
                  <c:v>0.48</c:v>
                </c:pt>
                <c:pt idx="308">
                  <c:v>0.48</c:v>
                </c:pt>
                <c:pt idx="309">
                  <c:v>0.48</c:v>
                </c:pt>
                <c:pt idx="310">
                  <c:v>0.48</c:v>
                </c:pt>
                <c:pt idx="311">
                  <c:v>0.48</c:v>
                </c:pt>
                <c:pt idx="312">
                  <c:v>0.48</c:v>
                </c:pt>
                <c:pt idx="313">
                  <c:v>0.48</c:v>
                </c:pt>
                <c:pt idx="314">
                  <c:v>0.48</c:v>
                </c:pt>
                <c:pt idx="315">
                  <c:v>0.48</c:v>
                </c:pt>
                <c:pt idx="316">
                  <c:v>0.48</c:v>
                </c:pt>
                <c:pt idx="317">
                  <c:v>0.48</c:v>
                </c:pt>
                <c:pt idx="318">
                  <c:v>0.48</c:v>
                </c:pt>
                <c:pt idx="319">
                  <c:v>0.48</c:v>
                </c:pt>
                <c:pt idx="320">
                  <c:v>0.48</c:v>
                </c:pt>
                <c:pt idx="321">
                  <c:v>0.48</c:v>
                </c:pt>
                <c:pt idx="322">
                  <c:v>0.48</c:v>
                </c:pt>
                <c:pt idx="323">
                  <c:v>0.48</c:v>
                </c:pt>
                <c:pt idx="324">
                  <c:v>0.48</c:v>
                </c:pt>
                <c:pt idx="325">
                  <c:v>0.48</c:v>
                </c:pt>
                <c:pt idx="326">
                  <c:v>0.48</c:v>
                </c:pt>
                <c:pt idx="327">
                  <c:v>0.48</c:v>
                </c:pt>
                <c:pt idx="328">
                  <c:v>0.48</c:v>
                </c:pt>
                <c:pt idx="329">
                  <c:v>0.48</c:v>
                </c:pt>
                <c:pt idx="330">
                  <c:v>0.48</c:v>
                </c:pt>
                <c:pt idx="331">
                  <c:v>0.48</c:v>
                </c:pt>
                <c:pt idx="332">
                  <c:v>0.48</c:v>
                </c:pt>
                <c:pt idx="333">
                  <c:v>0.48</c:v>
                </c:pt>
                <c:pt idx="334">
                  <c:v>0.48</c:v>
                </c:pt>
                <c:pt idx="335">
                  <c:v>0.48</c:v>
                </c:pt>
                <c:pt idx="336">
                  <c:v>0.48</c:v>
                </c:pt>
                <c:pt idx="337">
                  <c:v>0.48</c:v>
                </c:pt>
                <c:pt idx="338">
                  <c:v>0.48</c:v>
                </c:pt>
                <c:pt idx="339">
                  <c:v>0.48</c:v>
                </c:pt>
                <c:pt idx="340">
                  <c:v>0.48</c:v>
                </c:pt>
                <c:pt idx="341">
                  <c:v>0.48</c:v>
                </c:pt>
                <c:pt idx="342">
                  <c:v>0.48</c:v>
                </c:pt>
                <c:pt idx="343">
                  <c:v>0.48</c:v>
                </c:pt>
                <c:pt idx="344">
                  <c:v>0.48</c:v>
                </c:pt>
                <c:pt idx="345">
                  <c:v>0.48</c:v>
                </c:pt>
                <c:pt idx="346">
                  <c:v>0.48</c:v>
                </c:pt>
                <c:pt idx="347">
                  <c:v>0.48</c:v>
                </c:pt>
                <c:pt idx="348">
                  <c:v>0.48</c:v>
                </c:pt>
                <c:pt idx="349">
                  <c:v>0.48</c:v>
                </c:pt>
                <c:pt idx="350">
                  <c:v>0.48</c:v>
                </c:pt>
                <c:pt idx="351">
                  <c:v>0.48</c:v>
                </c:pt>
                <c:pt idx="352">
                  <c:v>0.48</c:v>
                </c:pt>
                <c:pt idx="353">
                  <c:v>0.48</c:v>
                </c:pt>
                <c:pt idx="354">
                  <c:v>0.48</c:v>
                </c:pt>
                <c:pt idx="355">
                  <c:v>0.48</c:v>
                </c:pt>
                <c:pt idx="356">
                  <c:v>0.48</c:v>
                </c:pt>
                <c:pt idx="357">
                  <c:v>0.48</c:v>
                </c:pt>
                <c:pt idx="358">
                  <c:v>0.48</c:v>
                </c:pt>
                <c:pt idx="359">
                  <c:v>0.48</c:v>
                </c:pt>
                <c:pt idx="360">
                  <c:v>0.48</c:v>
                </c:pt>
                <c:pt idx="361">
                  <c:v>0.48</c:v>
                </c:pt>
                <c:pt idx="362">
                  <c:v>0.48</c:v>
                </c:pt>
                <c:pt idx="363">
                  <c:v>0.48</c:v>
                </c:pt>
                <c:pt idx="364">
                  <c:v>0.48</c:v>
                </c:pt>
                <c:pt idx="365">
                  <c:v>0.48</c:v>
                </c:pt>
                <c:pt idx="366">
                  <c:v>0.48</c:v>
                </c:pt>
                <c:pt idx="367">
                  <c:v>0.48</c:v>
                </c:pt>
                <c:pt idx="368">
                  <c:v>0.48</c:v>
                </c:pt>
                <c:pt idx="369">
                  <c:v>0.48</c:v>
                </c:pt>
                <c:pt idx="370">
                  <c:v>0.48</c:v>
                </c:pt>
                <c:pt idx="371">
                  <c:v>0.48</c:v>
                </c:pt>
                <c:pt idx="372">
                  <c:v>0.48</c:v>
                </c:pt>
                <c:pt idx="373">
                  <c:v>0.48</c:v>
                </c:pt>
                <c:pt idx="374">
                  <c:v>0.48</c:v>
                </c:pt>
                <c:pt idx="375">
                  <c:v>0.48</c:v>
                </c:pt>
                <c:pt idx="376">
                  <c:v>0.48</c:v>
                </c:pt>
                <c:pt idx="377">
                  <c:v>0.48</c:v>
                </c:pt>
                <c:pt idx="378">
                  <c:v>0.48</c:v>
                </c:pt>
                <c:pt idx="379">
                  <c:v>0.48</c:v>
                </c:pt>
                <c:pt idx="380">
                  <c:v>0.48</c:v>
                </c:pt>
                <c:pt idx="381">
                  <c:v>0.48</c:v>
                </c:pt>
                <c:pt idx="382">
                  <c:v>0.48</c:v>
                </c:pt>
                <c:pt idx="383">
                  <c:v>0.48</c:v>
                </c:pt>
                <c:pt idx="384">
                  <c:v>0.48</c:v>
                </c:pt>
                <c:pt idx="385">
                  <c:v>0.48</c:v>
                </c:pt>
                <c:pt idx="386">
                  <c:v>0.48</c:v>
                </c:pt>
                <c:pt idx="387">
                  <c:v>0.48</c:v>
                </c:pt>
                <c:pt idx="388">
                  <c:v>0.49</c:v>
                </c:pt>
                <c:pt idx="389">
                  <c:v>0.49</c:v>
                </c:pt>
                <c:pt idx="390">
                  <c:v>0.49</c:v>
                </c:pt>
                <c:pt idx="391">
                  <c:v>0.49</c:v>
                </c:pt>
                <c:pt idx="392">
                  <c:v>0.49</c:v>
                </c:pt>
                <c:pt idx="393">
                  <c:v>0.49</c:v>
                </c:pt>
                <c:pt idx="394">
                  <c:v>0.49</c:v>
                </c:pt>
                <c:pt idx="395">
                  <c:v>0.49</c:v>
                </c:pt>
                <c:pt idx="396">
                  <c:v>0.49</c:v>
                </c:pt>
                <c:pt idx="397">
                  <c:v>0.49</c:v>
                </c:pt>
                <c:pt idx="398">
                  <c:v>0.49</c:v>
                </c:pt>
                <c:pt idx="399">
                  <c:v>0.49</c:v>
                </c:pt>
                <c:pt idx="400">
                  <c:v>0.49</c:v>
                </c:pt>
                <c:pt idx="401">
                  <c:v>0.49</c:v>
                </c:pt>
                <c:pt idx="402">
                  <c:v>0.49</c:v>
                </c:pt>
                <c:pt idx="403">
                  <c:v>0.49</c:v>
                </c:pt>
                <c:pt idx="404">
                  <c:v>0.49</c:v>
                </c:pt>
                <c:pt idx="405">
                  <c:v>0.49</c:v>
                </c:pt>
                <c:pt idx="406">
                  <c:v>0.49</c:v>
                </c:pt>
                <c:pt idx="407">
                  <c:v>0.49</c:v>
                </c:pt>
                <c:pt idx="408">
                  <c:v>0.49</c:v>
                </c:pt>
                <c:pt idx="409">
                  <c:v>0.49</c:v>
                </c:pt>
                <c:pt idx="410">
                  <c:v>0.49</c:v>
                </c:pt>
                <c:pt idx="411">
                  <c:v>0.49</c:v>
                </c:pt>
                <c:pt idx="412">
                  <c:v>0.49</c:v>
                </c:pt>
                <c:pt idx="413">
                  <c:v>0.49</c:v>
                </c:pt>
                <c:pt idx="414">
                  <c:v>0.49</c:v>
                </c:pt>
                <c:pt idx="415">
                  <c:v>0.49</c:v>
                </c:pt>
                <c:pt idx="416">
                  <c:v>0.49</c:v>
                </c:pt>
                <c:pt idx="417">
                  <c:v>0.49</c:v>
                </c:pt>
                <c:pt idx="418">
                  <c:v>0.49</c:v>
                </c:pt>
                <c:pt idx="419">
                  <c:v>0.49</c:v>
                </c:pt>
                <c:pt idx="420">
                  <c:v>0.49</c:v>
                </c:pt>
                <c:pt idx="421">
                  <c:v>0.49</c:v>
                </c:pt>
                <c:pt idx="422">
                  <c:v>0.49</c:v>
                </c:pt>
                <c:pt idx="423">
                  <c:v>0.49</c:v>
                </c:pt>
                <c:pt idx="424">
                  <c:v>0.49</c:v>
                </c:pt>
                <c:pt idx="425">
                  <c:v>0.49</c:v>
                </c:pt>
                <c:pt idx="426">
                  <c:v>0.49</c:v>
                </c:pt>
                <c:pt idx="427">
                  <c:v>0.49</c:v>
                </c:pt>
                <c:pt idx="428">
                  <c:v>0.49</c:v>
                </c:pt>
                <c:pt idx="429">
                  <c:v>0.49</c:v>
                </c:pt>
                <c:pt idx="430">
                  <c:v>0.49</c:v>
                </c:pt>
                <c:pt idx="431">
                  <c:v>0.49</c:v>
                </c:pt>
                <c:pt idx="432">
                  <c:v>0.49</c:v>
                </c:pt>
                <c:pt idx="433">
                  <c:v>0.49</c:v>
                </c:pt>
                <c:pt idx="434">
                  <c:v>0.49</c:v>
                </c:pt>
                <c:pt idx="435">
                  <c:v>0.49</c:v>
                </c:pt>
                <c:pt idx="436">
                  <c:v>0.49</c:v>
                </c:pt>
                <c:pt idx="437">
                  <c:v>0.49</c:v>
                </c:pt>
                <c:pt idx="438">
                  <c:v>0.49</c:v>
                </c:pt>
                <c:pt idx="439">
                  <c:v>0.49</c:v>
                </c:pt>
                <c:pt idx="440">
                  <c:v>0.49</c:v>
                </c:pt>
                <c:pt idx="441">
                  <c:v>0.49</c:v>
                </c:pt>
                <c:pt idx="442">
                  <c:v>0.49</c:v>
                </c:pt>
                <c:pt idx="443">
                  <c:v>0.49</c:v>
                </c:pt>
                <c:pt idx="444">
                  <c:v>0.49</c:v>
                </c:pt>
                <c:pt idx="445">
                  <c:v>0.49</c:v>
                </c:pt>
                <c:pt idx="446">
                  <c:v>0.49</c:v>
                </c:pt>
                <c:pt idx="447">
                  <c:v>0.49</c:v>
                </c:pt>
                <c:pt idx="448">
                  <c:v>0.49</c:v>
                </c:pt>
                <c:pt idx="449">
                  <c:v>0.49</c:v>
                </c:pt>
                <c:pt idx="450">
                  <c:v>0.49</c:v>
                </c:pt>
                <c:pt idx="451">
                  <c:v>0.49</c:v>
                </c:pt>
                <c:pt idx="452">
                  <c:v>0.49</c:v>
                </c:pt>
                <c:pt idx="453">
                  <c:v>0.49</c:v>
                </c:pt>
                <c:pt idx="454">
                  <c:v>0.49</c:v>
                </c:pt>
                <c:pt idx="455">
                  <c:v>0.49</c:v>
                </c:pt>
                <c:pt idx="456">
                  <c:v>0.49</c:v>
                </c:pt>
                <c:pt idx="457">
                  <c:v>0.49</c:v>
                </c:pt>
                <c:pt idx="458">
                  <c:v>0.49</c:v>
                </c:pt>
                <c:pt idx="459">
                  <c:v>0.49</c:v>
                </c:pt>
                <c:pt idx="460">
                  <c:v>0.49</c:v>
                </c:pt>
                <c:pt idx="461">
                  <c:v>0.49</c:v>
                </c:pt>
                <c:pt idx="462">
                  <c:v>0.49</c:v>
                </c:pt>
                <c:pt idx="463">
                  <c:v>0.49</c:v>
                </c:pt>
                <c:pt idx="464">
                  <c:v>0.49</c:v>
                </c:pt>
                <c:pt idx="465">
                  <c:v>0.49</c:v>
                </c:pt>
                <c:pt idx="466">
                  <c:v>0.49</c:v>
                </c:pt>
                <c:pt idx="467">
                  <c:v>0.49</c:v>
                </c:pt>
                <c:pt idx="468">
                  <c:v>0.49</c:v>
                </c:pt>
                <c:pt idx="469">
                  <c:v>0.49</c:v>
                </c:pt>
                <c:pt idx="470">
                  <c:v>0.49</c:v>
                </c:pt>
                <c:pt idx="471">
                  <c:v>0.49</c:v>
                </c:pt>
                <c:pt idx="472">
                  <c:v>0.49</c:v>
                </c:pt>
                <c:pt idx="473">
                  <c:v>0.49</c:v>
                </c:pt>
                <c:pt idx="474">
                  <c:v>0.49</c:v>
                </c:pt>
                <c:pt idx="475">
                  <c:v>0.49</c:v>
                </c:pt>
                <c:pt idx="476">
                  <c:v>0.49</c:v>
                </c:pt>
                <c:pt idx="477">
                  <c:v>0.5</c:v>
                </c:pt>
                <c:pt idx="478">
                  <c:v>0.5</c:v>
                </c:pt>
                <c:pt idx="479">
                  <c:v>0.5</c:v>
                </c:pt>
                <c:pt idx="480">
                  <c:v>0.5</c:v>
                </c:pt>
                <c:pt idx="481">
                  <c:v>0.5</c:v>
                </c:pt>
                <c:pt idx="482">
                  <c:v>0.5</c:v>
                </c:pt>
                <c:pt idx="483">
                  <c:v>0.5</c:v>
                </c:pt>
                <c:pt idx="484">
                  <c:v>0.5</c:v>
                </c:pt>
                <c:pt idx="485">
                  <c:v>0.5</c:v>
                </c:pt>
                <c:pt idx="486">
                  <c:v>0.5</c:v>
                </c:pt>
                <c:pt idx="487">
                  <c:v>0.5</c:v>
                </c:pt>
                <c:pt idx="488">
                  <c:v>0.5</c:v>
                </c:pt>
                <c:pt idx="489">
                  <c:v>0.5</c:v>
                </c:pt>
                <c:pt idx="490">
                  <c:v>0.5</c:v>
                </c:pt>
                <c:pt idx="491">
                  <c:v>0.5</c:v>
                </c:pt>
                <c:pt idx="492">
                  <c:v>0.5</c:v>
                </c:pt>
                <c:pt idx="493">
                  <c:v>0.5</c:v>
                </c:pt>
                <c:pt idx="494">
                  <c:v>0.5</c:v>
                </c:pt>
                <c:pt idx="495">
                  <c:v>0.5</c:v>
                </c:pt>
                <c:pt idx="496">
                  <c:v>0.5</c:v>
                </c:pt>
                <c:pt idx="497">
                  <c:v>0.5</c:v>
                </c:pt>
                <c:pt idx="498">
                  <c:v>0.5</c:v>
                </c:pt>
                <c:pt idx="499">
                  <c:v>0.5</c:v>
                </c:pt>
                <c:pt idx="500">
                  <c:v>0.5</c:v>
                </c:pt>
                <c:pt idx="501">
                  <c:v>0.5</c:v>
                </c:pt>
                <c:pt idx="502">
                  <c:v>0.5</c:v>
                </c:pt>
                <c:pt idx="503">
                  <c:v>0.5</c:v>
                </c:pt>
                <c:pt idx="504">
                  <c:v>0.5</c:v>
                </c:pt>
                <c:pt idx="505">
                  <c:v>0.5</c:v>
                </c:pt>
                <c:pt idx="506">
                  <c:v>0.5</c:v>
                </c:pt>
                <c:pt idx="507">
                  <c:v>0.5</c:v>
                </c:pt>
                <c:pt idx="508">
                  <c:v>0.5</c:v>
                </c:pt>
                <c:pt idx="509">
                  <c:v>0.5</c:v>
                </c:pt>
                <c:pt idx="510">
                  <c:v>0.5</c:v>
                </c:pt>
                <c:pt idx="511">
                  <c:v>0.5</c:v>
                </c:pt>
                <c:pt idx="512">
                  <c:v>0.5</c:v>
                </c:pt>
                <c:pt idx="513">
                  <c:v>0.5</c:v>
                </c:pt>
                <c:pt idx="514">
                  <c:v>0.5</c:v>
                </c:pt>
                <c:pt idx="515">
                  <c:v>0.5</c:v>
                </c:pt>
                <c:pt idx="516">
                  <c:v>0.5</c:v>
                </c:pt>
                <c:pt idx="517">
                  <c:v>0.5</c:v>
                </c:pt>
                <c:pt idx="518">
                  <c:v>0.5</c:v>
                </c:pt>
                <c:pt idx="519">
                  <c:v>0.5</c:v>
                </c:pt>
                <c:pt idx="520">
                  <c:v>0.5</c:v>
                </c:pt>
                <c:pt idx="521">
                  <c:v>0.5</c:v>
                </c:pt>
                <c:pt idx="522">
                  <c:v>0.5</c:v>
                </c:pt>
                <c:pt idx="523">
                  <c:v>0.5</c:v>
                </c:pt>
                <c:pt idx="524">
                  <c:v>0.5</c:v>
                </c:pt>
                <c:pt idx="525">
                  <c:v>0.5</c:v>
                </c:pt>
                <c:pt idx="526">
                  <c:v>0.5</c:v>
                </c:pt>
                <c:pt idx="527">
                  <c:v>0.5</c:v>
                </c:pt>
                <c:pt idx="528">
                  <c:v>0.5</c:v>
                </c:pt>
                <c:pt idx="529">
                  <c:v>0.5</c:v>
                </c:pt>
                <c:pt idx="530">
                  <c:v>0.5</c:v>
                </c:pt>
                <c:pt idx="531">
                  <c:v>0.5</c:v>
                </c:pt>
                <c:pt idx="532">
                  <c:v>0.5</c:v>
                </c:pt>
                <c:pt idx="533">
                  <c:v>0.5</c:v>
                </c:pt>
                <c:pt idx="534">
                  <c:v>0.5</c:v>
                </c:pt>
                <c:pt idx="535">
                  <c:v>0.5</c:v>
                </c:pt>
                <c:pt idx="536">
                  <c:v>0.5</c:v>
                </c:pt>
                <c:pt idx="537">
                  <c:v>0.5</c:v>
                </c:pt>
                <c:pt idx="538">
                  <c:v>0.5</c:v>
                </c:pt>
                <c:pt idx="539">
                  <c:v>0.5</c:v>
                </c:pt>
                <c:pt idx="540">
                  <c:v>0.5</c:v>
                </c:pt>
                <c:pt idx="541">
                  <c:v>0.5</c:v>
                </c:pt>
                <c:pt idx="542">
                  <c:v>0.5</c:v>
                </c:pt>
                <c:pt idx="543">
                  <c:v>0.5</c:v>
                </c:pt>
                <c:pt idx="544">
                  <c:v>0.5</c:v>
                </c:pt>
                <c:pt idx="545">
                  <c:v>0.5</c:v>
                </c:pt>
                <c:pt idx="546">
                  <c:v>0.5</c:v>
                </c:pt>
                <c:pt idx="547">
                  <c:v>0.5</c:v>
                </c:pt>
                <c:pt idx="548">
                  <c:v>0.5</c:v>
                </c:pt>
                <c:pt idx="549">
                  <c:v>0.5</c:v>
                </c:pt>
                <c:pt idx="550">
                  <c:v>0.5</c:v>
                </c:pt>
                <c:pt idx="551">
                  <c:v>0.5</c:v>
                </c:pt>
                <c:pt idx="552">
                  <c:v>0.5</c:v>
                </c:pt>
                <c:pt idx="553">
                  <c:v>0.5</c:v>
                </c:pt>
                <c:pt idx="554">
                  <c:v>0.5</c:v>
                </c:pt>
                <c:pt idx="555">
                  <c:v>0.5</c:v>
                </c:pt>
                <c:pt idx="556">
                  <c:v>0.5</c:v>
                </c:pt>
                <c:pt idx="557">
                  <c:v>0.5</c:v>
                </c:pt>
                <c:pt idx="558">
                  <c:v>0.5</c:v>
                </c:pt>
                <c:pt idx="559">
                  <c:v>0.51</c:v>
                </c:pt>
                <c:pt idx="560">
                  <c:v>0.51</c:v>
                </c:pt>
                <c:pt idx="561">
                  <c:v>0.51</c:v>
                </c:pt>
                <c:pt idx="562">
                  <c:v>0.51</c:v>
                </c:pt>
                <c:pt idx="563">
                  <c:v>0.51</c:v>
                </c:pt>
                <c:pt idx="564">
                  <c:v>0.51</c:v>
                </c:pt>
                <c:pt idx="565">
                  <c:v>0.51</c:v>
                </c:pt>
                <c:pt idx="566">
                  <c:v>0.51</c:v>
                </c:pt>
                <c:pt idx="567">
                  <c:v>0.51</c:v>
                </c:pt>
                <c:pt idx="568">
                  <c:v>0.51</c:v>
                </c:pt>
                <c:pt idx="569">
                  <c:v>0.51</c:v>
                </c:pt>
                <c:pt idx="570">
                  <c:v>0.51</c:v>
                </c:pt>
                <c:pt idx="571">
                  <c:v>0.51</c:v>
                </c:pt>
                <c:pt idx="572">
                  <c:v>0.51</c:v>
                </c:pt>
                <c:pt idx="573">
                  <c:v>0.51</c:v>
                </c:pt>
                <c:pt idx="574">
                  <c:v>0.51</c:v>
                </c:pt>
                <c:pt idx="575">
                  <c:v>0.51</c:v>
                </c:pt>
                <c:pt idx="576">
                  <c:v>0.51</c:v>
                </c:pt>
                <c:pt idx="577">
                  <c:v>0.51</c:v>
                </c:pt>
                <c:pt idx="578">
                  <c:v>0.51</c:v>
                </c:pt>
                <c:pt idx="579">
                  <c:v>0.51</c:v>
                </c:pt>
                <c:pt idx="580">
                  <c:v>0.51</c:v>
                </c:pt>
                <c:pt idx="581">
                  <c:v>0.51</c:v>
                </c:pt>
                <c:pt idx="582">
                  <c:v>0.51</c:v>
                </c:pt>
                <c:pt idx="583">
                  <c:v>0.51</c:v>
                </c:pt>
                <c:pt idx="584">
                  <c:v>0.51</c:v>
                </c:pt>
                <c:pt idx="585">
                  <c:v>0.51</c:v>
                </c:pt>
                <c:pt idx="586">
                  <c:v>0.51</c:v>
                </c:pt>
                <c:pt idx="587">
                  <c:v>0.51</c:v>
                </c:pt>
                <c:pt idx="588">
                  <c:v>0.51</c:v>
                </c:pt>
                <c:pt idx="589">
                  <c:v>0.51</c:v>
                </c:pt>
                <c:pt idx="590">
                  <c:v>0.51</c:v>
                </c:pt>
                <c:pt idx="591">
                  <c:v>0.51</c:v>
                </c:pt>
                <c:pt idx="592">
                  <c:v>0.51</c:v>
                </c:pt>
                <c:pt idx="593">
                  <c:v>0.51</c:v>
                </c:pt>
                <c:pt idx="594">
                  <c:v>0.51</c:v>
                </c:pt>
                <c:pt idx="595">
                  <c:v>0.51</c:v>
                </c:pt>
                <c:pt idx="596">
                  <c:v>0.51</c:v>
                </c:pt>
                <c:pt idx="597">
                  <c:v>0.51</c:v>
                </c:pt>
                <c:pt idx="598">
                  <c:v>0.51</c:v>
                </c:pt>
                <c:pt idx="599">
                  <c:v>0.51</c:v>
                </c:pt>
                <c:pt idx="600">
                  <c:v>0.51</c:v>
                </c:pt>
                <c:pt idx="601">
                  <c:v>0.51</c:v>
                </c:pt>
                <c:pt idx="602">
                  <c:v>0.51</c:v>
                </c:pt>
                <c:pt idx="603">
                  <c:v>0.51</c:v>
                </c:pt>
                <c:pt idx="604">
                  <c:v>0.51</c:v>
                </c:pt>
                <c:pt idx="605">
                  <c:v>0.51</c:v>
                </c:pt>
                <c:pt idx="606">
                  <c:v>0.51</c:v>
                </c:pt>
                <c:pt idx="607">
                  <c:v>0.51</c:v>
                </c:pt>
                <c:pt idx="608">
                  <c:v>0.51</c:v>
                </c:pt>
                <c:pt idx="609">
                  <c:v>0.51</c:v>
                </c:pt>
                <c:pt idx="610">
                  <c:v>0.51</c:v>
                </c:pt>
                <c:pt idx="611">
                  <c:v>0.51</c:v>
                </c:pt>
                <c:pt idx="612">
                  <c:v>0.51</c:v>
                </c:pt>
                <c:pt idx="613">
                  <c:v>0.51</c:v>
                </c:pt>
                <c:pt idx="614">
                  <c:v>0.51</c:v>
                </c:pt>
                <c:pt idx="615">
                  <c:v>0.51</c:v>
                </c:pt>
                <c:pt idx="616">
                  <c:v>0.51</c:v>
                </c:pt>
                <c:pt idx="617">
                  <c:v>0.51</c:v>
                </c:pt>
                <c:pt idx="618">
                  <c:v>0.51</c:v>
                </c:pt>
                <c:pt idx="619">
                  <c:v>0.51</c:v>
                </c:pt>
                <c:pt idx="620">
                  <c:v>0.51</c:v>
                </c:pt>
                <c:pt idx="621">
                  <c:v>0.51</c:v>
                </c:pt>
                <c:pt idx="622">
                  <c:v>0.51</c:v>
                </c:pt>
                <c:pt idx="623">
                  <c:v>0.51</c:v>
                </c:pt>
                <c:pt idx="624">
                  <c:v>0.51</c:v>
                </c:pt>
                <c:pt idx="625">
                  <c:v>0.51</c:v>
                </c:pt>
                <c:pt idx="626">
                  <c:v>0.51</c:v>
                </c:pt>
                <c:pt idx="627">
                  <c:v>0.51</c:v>
                </c:pt>
                <c:pt idx="628">
                  <c:v>0.51</c:v>
                </c:pt>
                <c:pt idx="629">
                  <c:v>0.51</c:v>
                </c:pt>
                <c:pt idx="630">
                  <c:v>0.51</c:v>
                </c:pt>
                <c:pt idx="631">
                  <c:v>0.51</c:v>
                </c:pt>
                <c:pt idx="632">
                  <c:v>0.52</c:v>
                </c:pt>
                <c:pt idx="633">
                  <c:v>0.52</c:v>
                </c:pt>
                <c:pt idx="634">
                  <c:v>0.52</c:v>
                </c:pt>
                <c:pt idx="635">
                  <c:v>0.52</c:v>
                </c:pt>
                <c:pt idx="636">
                  <c:v>0.52</c:v>
                </c:pt>
                <c:pt idx="637">
                  <c:v>0.52</c:v>
                </c:pt>
                <c:pt idx="638">
                  <c:v>0.52</c:v>
                </c:pt>
                <c:pt idx="639">
                  <c:v>0.52</c:v>
                </c:pt>
                <c:pt idx="640">
                  <c:v>0.52</c:v>
                </c:pt>
                <c:pt idx="641">
                  <c:v>0.52</c:v>
                </c:pt>
                <c:pt idx="642">
                  <c:v>0.52</c:v>
                </c:pt>
                <c:pt idx="643">
                  <c:v>0.52</c:v>
                </c:pt>
                <c:pt idx="644">
                  <c:v>0.52</c:v>
                </c:pt>
                <c:pt idx="645">
                  <c:v>0.52</c:v>
                </c:pt>
                <c:pt idx="646">
                  <c:v>0.52</c:v>
                </c:pt>
                <c:pt idx="647">
                  <c:v>0.52</c:v>
                </c:pt>
                <c:pt idx="648">
                  <c:v>0.52</c:v>
                </c:pt>
                <c:pt idx="649">
                  <c:v>0.52</c:v>
                </c:pt>
                <c:pt idx="650">
                  <c:v>0.52</c:v>
                </c:pt>
                <c:pt idx="651">
                  <c:v>0.52</c:v>
                </c:pt>
                <c:pt idx="652">
                  <c:v>0.52</c:v>
                </c:pt>
                <c:pt idx="653">
                  <c:v>0.52</c:v>
                </c:pt>
                <c:pt idx="654">
                  <c:v>0.52</c:v>
                </c:pt>
                <c:pt idx="655">
                  <c:v>0.52</c:v>
                </c:pt>
                <c:pt idx="656">
                  <c:v>0.52</c:v>
                </c:pt>
                <c:pt idx="657">
                  <c:v>0.52</c:v>
                </c:pt>
                <c:pt idx="658">
                  <c:v>0.52</c:v>
                </c:pt>
                <c:pt idx="659">
                  <c:v>0.52</c:v>
                </c:pt>
                <c:pt idx="660">
                  <c:v>0.52</c:v>
                </c:pt>
                <c:pt idx="661">
                  <c:v>0.52</c:v>
                </c:pt>
                <c:pt idx="662">
                  <c:v>0.52</c:v>
                </c:pt>
                <c:pt idx="663">
                  <c:v>0.52</c:v>
                </c:pt>
                <c:pt idx="664">
                  <c:v>0.52</c:v>
                </c:pt>
                <c:pt idx="665">
                  <c:v>0.52</c:v>
                </c:pt>
                <c:pt idx="666">
                  <c:v>0.52</c:v>
                </c:pt>
                <c:pt idx="667">
                  <c:v>0.52</c:v>
                </c:pt>
                <c:pt idx="668">
                  <c:v>0.52</c:v>
                </c:pt>
                <c:pt idx="669">
                  <c:v>0.52</c:v>
                </c:pt>
                <c:pt idx="670">
                  <c:v>0.52</c:v>
                </c:pt>
                <c:pt idx="671">
                  <c:v>0.52</c:v>
                </c:pt>
                <c:pt idx="672">
                  <c:v>0.52</c:v>
                </c:pt>
                <c:pt idx="673">
                  <c:v>0.52</c:v>
                </c:pt>
                <c:pt idx="674">
                  <c:v>0.52</c:v>
                </c:pt>
                <c:pt idx="675">
                  <c:v>0.52</c:v>
                </c:pt>
                <c:pt idx="676">
                  <c:v>0.52</c:v>
                </c:pt>
                <c:pt idx="677">
                  <c:v>0.52</c:v>
                </c:pt>
                <c:pt idx="678">
                  <c:v>0.52</c:v>
                </c:pt>
                <c:pt idx="679">
                  <c:v>0.52</c:v>
                </c:pt>
                <c:pt idx="680">
                  <c:v>0.52</c:v>
                </c:pt>
                <c:pt idx="681">
                  <c:v>0.52</c:v>
                </c:pt>
                <c:pt idx="682">
                  <c:v>0.52</c:v>
                </c:pt>
                <c:pt idx="683">
                  <c:v>0.52</c:v>
                </c:pt>
                <c:pt idx="684">
                  <c:v>0.52</c:v>
                </c:pt>
                <c:pt idx="685">
                  <c:v>0.52</c:v>
                </c:pt>
                <c:pt idx="686">
                  <c:v>0.52</c:v>
                </c:pt>
                <c:pt idx="687">
                  <c:v>0.52</c:v>
                </c:pt>
                <c:pt idx="688">
                  <c:v>0.52</c:v>
                </c:pt>
                <c:pt idx="689">
                  <c:v>0.52</c:v>
                </c:pt>
                <c:pt idx="690">
                  <c:v>0.52</c:v>
                </c:pt>
                <c:pt idx="691">
                  <c:v>0.52</c:v>
                </c:pt>
                <c:pt idx="692">
                  <c:v>0.52</c:v>
                </c:pt>
                <c:pt idx="693">
                  <c:v>0.53</c:v>
                </c:pt>
                <c:pt idx="694">
                  <c:v>0.53</c:v>
                </c:pt>
                <c:pt idx="695">
                  <c:v>0.53</c:v>
                </c:pt>
                <c:pt idx="696">
                  <c:v>0.53</c:v>
                </c:pt>
                <c:pt idx="697">
                  <c:v>0.53</c:v>
                </c:pt>
                <c:pt idx="698">
                  <c:v>0.53</c:v>
                </c:pt>
                <c:pt idx="699">
                  <c:v>0.53</c:v>
                </c:pt>
                <c:pt idx="700">
                  <c:v>0.53</c:v>
                </c:pt>
                <c:pt idx="701">
                  <c:v>0.53</c:v>
                </c:pt>
                <c:pt idx="702">
                  <c:v>0.53</c:v>
                </c:pt>
                <c:pt idx="703">
                  <c:v>0.53</c:v>
                </c:pt>
                <c:pt idx="704">
                  <c:v>0.53</c:v>
                </c:pt>
                <c:pt idx="705">
                  <c:v>0.53</c:v>
                </c:pt>
                <c:pt idx="706">
                  <c:v>0.53</c:v>
                </c:pt>
                <c:pt idx="707">
                  <c:v>0.53</c:v>
                </c:pt>
                <c:pt idx="708">
                  <c:v>0.53</c:v>
                </c:pt>
                <c:pt idx="709">
                  <c:v>0.53</c:v>
                </c:pt>
                <c:pt idx="710">
                  <c:v>0.53</c:v>
                </c:pt>
                <c:pt idx="711">
                  <c:v>0.53</c:v>
                </c:pt>
                <c:pt idx="712">
                  <c:v>0.53</c:v>
                </c:pt>
                <c:pt idx="713">
                  <c:v>0.53</c:v>
                </c:pt>
                <c:pt idx="714">
                  <c:v>0.53</c:v>
                </c:pt>
                <c:pt idx="715">
                  <c:v>0.53</c:v>
                </c:pt>
                <c:pt idx="716">
                  <c:v>0.53</c:v>
                </c:pt>
                <c:pt idx="717">
                  <c:v>0.53</c:v>
                </c:pt>
                <c:pt idx="718">
                  <c:v>0.53</c:v>
                </c:pt>
                <c:pt idx="719">
                  <c:v>0.53</c:v>
                </c:pt>
                <c:pt idx="720">
                  <c:v>0.53</c:v>
                </c:pt>
                <c:pt idx="721">
                  <c:v>0.53</c:v>
                </c:pt>
                <c:pt idx="722">
                  <c:v>0.53</c:v>
                </c:pt>
                <c:pt idx="723">
                  <c:v>0.53</c:v>
                </c:pt>
                <c:pt idx="724">
                  <c:v>0.53</c:v>
                </c:pt>
                <c:pt idx="725">
                  <c:v>0.53</c:v>
                </c:pt>
                <c:pt idx="726">
                  <c:v>0.53</c:v>
                </c:pt>
                <c:pt idx="727">
                  <c:v>0.53</c:v>
                </c:pt>
                <c:pt idx="728">
                  <c:v>0.53</c:v>
                </c:pt>
                <c:pt idx="729">
                  <c:v>0.53</c:v>
                </c:pt>
                <c:pt idx="730">
                  <c:v>0.53</c:v>
                </c:pt>
                <c:pt idx="731">
                  <c:v>0.53</c:v>
                </c:pt>
                <c:pt idx="732">
                  <c:v>0.53</c:v>
                </c:pt>
                <c:pt idx="733">
                  <c:v>0.53</c:v>
                </c:pt>
                <c:pt idx="734">
                  <c:v>0.53</c:v>
                </c:pt>
                <c:pt idx="735">
                  <c:v>0.53</c:v>
                </c:pt>
                <c:pt idx="736">
                  <c:v>0.53</c:v>
                </c:pt>
                <c:pt idx="737">
                  <c:v>0.53</c:v>
                </c:pt>
                <c:pt idx="738">
                  <c:v>0.53</c:v>
                </c:pt>
                <c:pt idx="739">
                  <c:v>0.53</c:v>
                </c:pt>
                <c:pt idx="740">
                  <c:v>0.53</c:v>
                </c:pt>
                <c:pt idx="741">
                  <c:v>0.53</c:v>
                </c:pt>
                <c:pt idx="742">
                  <c:v>0.53</c:v>
                </c:pt>
                <c:pt idx="743">
                  <c:v>0.53</c:v>
                </c:pt>
                <c:pt idx="744">
                  <c:v>0.53</c:v>
                </c:pt>
                <c:pt idx="745">
                  <c:v>0.53</c:v>
                </c:pt>
                <c:pt idx="746">
                  <c:v>0.53</c:v>
                </c:pt>
                <c:pt idx="747">
                  <c:v>0.53</c:v>
                </c:pt>
                <c:pt idx="748">
                  <c:v>0.53</c:v>
                </c:pt>
                <c:pt idx="749">
                  <c:v>0.53</c:v>
                </c:pt>
                <c:pt idx="750">
                  <c:v>0.53</c:v>
                </c:pt>
                <c:pt idx="751">
                  <c:v>0.53</c:v>
                </c:pt>
                <c:pt idx="752">
                  <c:v>0.53</c:v>
                </c:pt>
                <c:pt idx="753">
                  <c:v>0.53</c:v>
                </c:pt>
                <c:pt idx="754">
                  <c:v>0.53</c:v>
                </c:pt>
                <c:pt idx="755">
                  <c:v>0.53</c:v>
                </c:pt>
                <c:pt idx="756">
                  <c:v>0.53</c:v>
                </c:pt>
                <c:pt idx="757">
                  <c:v>0.53</c:v>
                </c:pt>
                <c:pt idx="758">
                  <c:v>0.53</c:v>
                </c:pt>
                <c:pt idx="759">
                  <c:v>0.53</c:v>
                </c:pt>
                <c:pt idx="760">
                  <c:v>0.53</c:v>
                </c:pt>
                <c:pt idx="761">
                  <c:v>0.53</c:v>
                </c:pt>
                <c:pt idx="762">
                  <c:v>0.53</c:v>
                </c:pt>
                <c:pt idx="763">
                  <c:v>0.53</c:v>
                </c:pt>
                <c:pt idx="764">
                  <c:v>0.53</c:v>
                </c:pt>
                <c:pt idx="765">
                  <c:v>0.53</c:v>
                </c:pt>
                <c:pt idx="766">
                  <c:v>0.53</c:v>
                </c:pt>
                <c:pt idx="767">
                  <c:v>0.54</c:v>
                </c:pt>
                <c:pt idx="768">
                  <c:v>0.54</c:v>
                </c:pt>
                <c:pt idx="769">
                  <c:v>0.54</c:v>
                </c:pt>
                <c:pt idx="770">
                  <c:v>0.54</c:v>
                </c:pt>
                <c:pt idx="771">
                  <c:v>0.54</c:v>
                </c:pt>
                <c:pt idx="772">
                  <c:v>0.54</c:v>
                </c:pt>
                <c:pt idx="773">
                  <c:v>0.54</c:v>
                </c:pt>
                <c:pt idx="774">
                  <c:v>0.54</c:v>
                </c:pt>
                <c:pt idx="775">
                  <c:v>0.54</c:v>
                </c:pt>
                <c:pt idx="776">
                  <c:v>0.54</c:v>
                </c:pt>
                <c:pt idx="777">
                  <c:v>0.54</c:v>
                </c:pt>
                <c:pt idx="778">
                  <c:v>0.54</c:v>
                </c:pt>
                <c:pt idx="779">
                  <c:v>0.54</c:v>
                </c:pt>
                <c:pt idx="780">
                  <c:v>0.54</c:v>
                </c:pt>
                <c:pt idx="781">
                  <c:v>0.54</c:v>
                </c:pt>
                <c:pt idx="782">
                  <c:v>0.54</c:v>
                </c:pt>
                <c:pt idx="783">
                  <c:v>0.54</c:v>
                </c:pt>
                <c:pt idx="784">
                  <c:v>0.54</c:v>
                </c:pt>
                <c:pt idx="785">
                  <c:v>0.54</c:v>
                </c:pt>
                <c:pt idx="786">
                  <c:v>0.54</c:v>
                </c:pt>
                <c:pt idx="787">
                  <c:v>0.54</c:v>
                </c:pt>
                <c:pt idx="788">
                  <c:v>0.54</c:v>
                </c:pt>
                <c:pt idx="789">
                  <c:v>0.54</c:v>
                </c:pt>
                <c:pt idx="790">
                  <c:v>0.54</c:v>
                </c:pt>
                <c:pt idx="791">
                  <c:v>0.54</c:v>
                </c:pt>
                <c:pt idx="792">
                  <c:v>0.54</c:v>
                </c:pt>
                <c:pt idx="793">
                  <c:v>0.54</c:v>
                </c:pt>
                <c:pt idx="794">
                  <c:v>0.54</c:v>
                </c:pt>
                <c:pt idx="795">
                  <c:v>0.54</c:v>
                </c:pt>
                <c:pt idx="796">
                  <c:v>0.54</c:v>
                </c:pt>
                <c:pt idx="797">
                  <c:v>0.54</c:v>
                </c:pt>
                <c:pt idx="798">
                  <c:v>0.54</c:v>
                </c:pt>
                <c:pt idx="799">
                  <c:v>0.54</c:v>
                </c:pt>
                <c:pt idx="800">
                  <c:v>0.54</c:v>
                </c:pt>
                <c:pt idx="801">
                  <c:v>0.54</c:v>
                </c:pt>
                <c:pt idx="802">
                  <c:v>0.54</c:v>
                </c:pt>
                <c:pt idx="803">
                  <c:v>0.54</c:v>
                </c:pt>
                <c:pt idx="804">
                  <c:v>0.54</c:v>
                </c:pt>
                <c:pt idx="805">
                  <c:v>0.54</c:v>
                </c:pt>
                <c:pt idx="806">
                  <c:v>0.54</c:v>
                </c:pt>
                <c:pt idx="807">
                  <c:v>0.54</c:v>
                </c:pt>
                <c:pt idx="808">
                  <c:v>0.54</c:v>
                </c:pt>
                <c:pt idx="809">
                  <c:v>0.54</c:v>
                </c:pt>
                <c:pt idx="810">
                  <c:v>0.54</c:v>
                </c:pt>
                <c:pt idx="811">
                  <c:v>0.54</c:v>
                </c:pt>
                <c:pt idx="812">
                  <c:v>0.54</c:v>
                </c:pt>
                <c:pt idx="813">
                  <c:v>0.54</c:v>
                </c:pt>
                <c:pt idx="814">
                  <c:v>0.54</c:v>
                </c:pt>
                <c:pt idx="815">
                  <c:v>0.54</c:v>
                </c:pt>
                <c:pt idx="816">
                  <c:v>0.54</c:v>
                </c:pt>
                <c:pt idx="817">
                  <c:v>0.54</c:v>
                </c:pt>
                <c:pt idx="818">
                  <c:v>0.54</c:v>
                </c:pt>
                <c:pt idx="819">
                  <c:v>0.54</c:v>
                </c:pt>
                <c:pt idx="820">
                  <c:v>0.54</c:v>
                </c:pt>
                <c:pt idx="821">
                  <c:v>0.54</c:v>
                </c:pt>
                <c:pt idx="822">
                  <c:v>0.54</c:v>
                </c:pt>
                <c:pt idx="823">
                  <c:v>0.55</c:v>
                </c:pt>
                <c:pt idx="824">
                  <c:v>0.55</c:v>
                </c:pt>
                <c:pt idx="825">
                  <c:v>0.55</c:v>
                </c:pt>
                <c:pt idx="826">
                  <c:v>0.55</c:v>
                </c:pt>
                <c:pt idx="827">
                  <c:v>0.55</c:v>
                </c:pt>
                <c:pt idx="828">
                  <c:v>0.55</c:v>
                </c:pt>
                <c:pt idx="829">
                  <c:v>0.55</c:v>
                </c:pt>
                <c:pt idx="830">
                  <c:v>0.55</c:v>
                </c:pt>
                <c:pt idx="831">
                  <c:v>0.55</c:v>
                </c:pt>
                <c:pt idx="832">
                  <c:v>0.55</c:v>
                </c:pt>
                <c:pt idx="833">
                  <c:v>0.55</c:v>
                </c:pt>
                <c:pt idx="834">
                  <c:v>0.55</c:v>
                </c:pt>
                <c:pt idx="835">
                  <c:v>0.55</c:v>
                </c:pt>
                <c:pt idx="836">
                  <c:v>0.55</c:v>
                </c:pt>
                <c:pt idx="837">
                  <c:v>0.55</c:v>
                </c:pt>
                <c:pt idx="838">
                  <c:v>0.55</c:v>
                </c:pt>
                <c:pt idx="839">
                  <c:v>0.55</c:v>
                </c:pt>
                <c:pt idx="840">
                  <c:v>0.55</c:v>
                </c:pt>
                <c:pt idx="841">
                  <c:v>0.55</c:v>
                </c:pt>
                <c:pt idx="842">
                  <c:v>0.55</c:v>
                </c:pt>
                <c:pt idx="843">
                  <c:v>0.55</c:v>
                </c:pt>
                <c:pt idx="844">
                  <c:v>0.55</c:v>
                </c:pt>
                <c:pt idx="845">
                  <c:v>0.55</c:v>
                </c:pt>
                <c:pt idx="846">
                  <c:v>0.55</c:v>
                </c:pt>
                <c:pt idx="847">
                  <c:v>0.55</c:v>
                </c:pt>
                <c:pt idx="848">
                  <c:v>0.55</c:v>
                </c:pt>
                <c:pt idx="849">
                  <c:v>0.55</c:v>
                </c:pt>
                <c:pt idx="850">
                  <c:v>0.55</c:v>
                </c:pt>
                <c:pt idx="851">
                  <c:v>0.55</c:v>
                </c:pt>
                <c:pt idx="852">
                  <c:v>0.55</c:v>
                </c:pt>
                <c:pt idx="853">
                  <c:v>0.55</c:v>
                </c:pt>
                <c:pt idx="854">
                  <c:v>0.55</c:v>
                </c:pt>
                <c:pt idx="855">
                  <c:v>0.55</c:v>
                </c:pt>
                <c:pt idx="856">
                  <c:v>0.55</c:v>
                </c:pt>
                <c:pt idx="857">
                  <c:v>0.55</c:v>
                </c:pt>
                <c:pt idx="858">
                  <c:v>0.55</c:v>
                </c:pt>
                <c:pt idx="859">
                  <c:v>0.55</c:v>
                </c:pt>
                <c:pt idx="860">
                  <c:v>0.55</c:v>
                </c:pt>
                <c:pt idx="861">
                  <c:v>0.55</c:v>
                </c:pt>
                <c:pt idx="862">
                  <c:v>0.55</c:v>
                </c:pt>
                <c:pt idx="863">
                  <c:v>0.55</c:v>
                </c:pt>
                <c:pt idx="864">
                  <c:v>0.55</c:v>
                </c:pt>
                <c:pt idx="865">
                  <c:v>0.55</c:v>
                </c:pt>
                <c:pt idx="866">
                  <c:v>0.55</c:v>
                </c:pt>
                <c:pt idx="867">
                  <c:v>0.55</c:v>
                </c:pt>
                <c:pt idx="868">
                  <c:v>0.55</c:v>
                </c:pt>
                <c:pt idx="869">
                  <c:v>0.55</c:v>
                </c:pt>
                <c:pt idx="870">
                  <c:v>0.55</c:v>
                </c:pt>
                <c:pt idx="871">
                  <c:v>0.56</c:v>
                </c:pt>
                <c:pt idx="872">
                  <c:v>0.56</c:v>
                </c:pt>
                <c:pt idx="873">
                  <c:v>0.56</c:v>
                </c:pt>
                <c:pt idx="874">
                  <c:v>0.56</c:v>
                </c:pt>
                <c:pt idx="875">
                  <c:v>0.56</c:v>
                </c:pt>
                <c:pt idx="876">
                  <c:v>0.56</c:v>
                </c:pt>
                <c:pt idx="877">
                  <c:v>0.56</c:v>
                </c:pt>
                <c:pt idx="878">
                  <c:v>0.56</c:v>
                </c:pt>
                <c:pt idx="879">
                  <c:v>0.56</c:v>
                </c:pt>
                <c:pt idx="880">
                  <c:v>0.56</c:v>
                </c:pt>
                <c:pt idx="881">
                  <c:v>0.56</c:v>
                </c:pt>
                <c:pt idx="882">
                  <c:v>0.56</c:v>
                </c:pt>
                <c:pt idx="883">
                  <c:v>0.56</c:v>
                </c:pt>
                <c:pt idx="884">
                  <c:v>0.56</c:v>
                </c:pt>
                <c:pt idx="885">
                  <c:v>0.56</c:v>
                </c:pt>
                <c:pt idx="886">
                  <c:v>0.56</c:v>
                </c:pt>
                <c:pt idx="887">
                  <c:v>0.56</c:v>
                </c:pt>
                <c:pt idx="888">
                  <c:v>0.56</c:v>
                </c:pt>
                <c:pt idx="889">
                  <c:v>0.56</c:v>
                </c:pt>
                <c:pt idx="890">
                  <c:v>0.56</c:v>
                </c:pt>
                <c:pt idx="891">
                  <c:v>0.56</c:v>
                </c:pt>
                <c:pt idx="892">
                  <c:v>0.56</c:v>
                </c:pt>
                <c:pt idx="893">
                  <c:v>0.56</c:v>
                </c:pt>
                <c:pt idx="894">
                  <c:v>0.56</c:v>
                </c:pt>
                <c:pt idx="895">
                  <c:v>0.56</c:v>
                </c:pt>
                <c:pt idx="896">
                  <c:v>0.56</c:v>
                </c:pt>
                <c:pt idx="897">
                  <c:v>0.56</c:v>
                </c:pt>
                <c:pt idx="898">
                  <c:v>0.56</c:v>
                </c:pt>
                <c:pt idx="899">
                  <c:v>0.56</c:v>
                </c:pt>
                <c:pt idx="900">
                  <c:v>0.56</c:v>
                </c:pt>
                <c:pt idx="901">
                  <c:v>0.56</c:v>
                </c:pt>
                <c:pt idx="902">
                  <c:v>0.56</c:v>
                </c:pt>
                <c:pt idx="903">
                  <c:v>0.56</c:v>
                </c:pt>
                <c:pt idx="904">
                  <c:v>0.56</c:v>
                </c:pt>
                <c:pt idx="905">
                  <c:v>0.56</c:v>
                </c:pt>
                <c:pt idx="906">
                  <c:v>0.56</c:v>
                </c:pt>
                <c:pt idx="907">
                  <c:v>0.56</c:v>
                </c:pt>
                <c:pt idx="908">
                  <c:v>0.56</c:v>
                </c:pt>
                <c:pt idx="909">
                  <c:v>0.56</c:v>
                </c:pt>
                <c:pt idx="910">
                  <c:v>0.56</c:v>
                </c:pt>
                <c:pt idx="911">
                  <c:v>0.56</c:v>
                </c:pt>
                <c:pt idx="912">
                  <c:v>0.57</c:v>
                </c:pt>
                <c:pt idx="913">
                  <c:v>0.57</c:v>
                </c:pt>
                <c:pt idx="914">
                  <c:v>0.57</c:v>
                </c:pt>
                <c:pt idx="915">
                  <c:v>0.57</c:v>
                </c:pt>
                <c:pt idx="916">
                  <c:v>0.57</c:v>
                </c:pt>
                <c:pt idx="917">
                  <c:v>0.57</c:v>
                </c:pt>
                <c:pt idx="918">
                  <c:v>0.57</c:v>
                </c:pt>
                <c:pt idx="919">
                  <c:v>0.57</c:v>
                </c:pt>
                <c:pt idx="920">
                  <c:v>0.57</c:v>
                </c:pt>
                <c:pt idx="921">
                  <c:v>0.57</c:v>
                </c:pt>
                <c:pt idx="922">
                  <c:v>0.57</c:v>
                </c:pt>
                <c:pt idx="923">
                  <c:v>0.57</c:v>
                </c:pt>
                <c:pt idx="924">
                  <c:v>0.57</c:v>
                </c:pt>
                <c:pt idx="925">
                  <c:v>0.57</c:v>
                </c:pt>
                <c:pt idx="926">
                  <c:v>0.57</c:v>
                </c:pt>
                <c:pt idx="927">
                  <c:v>0.57</c:v>
                </c:pt>
                <c:pt idx="928">
                  <c:v>0.57</c:v>
                </c:pt>
                <c:pt idx="929">
                  <c:v>0.57</c:v>
                </c:pt>
                <c:pt idx="930">
                  <c:v>0.57</c:v>
                </c:pt>
                <c:pt idx="931">
                  <c:v>0.57</c:v>
                </c:pt>
                <c:pt idx="932">
                  <c:v>0.57</c:v>
                </c:pt>
                <c:pt idx="933">
                  <c:v>0.57</c:v>
                </c:pt>
                <c:pt idx="934">
                  <c:v>0.57</c:v>
                </c:pt>
                <c:pt idx="935">
                  <c:v>0.57</c:v>
                </c:pt>
                <c:pt idx="936">
                  <c:v>0.57</c:v>
                </c:pt>
                <c:pt idx="937">
                  <c:v>0.57</c:v>
                </c:pt>
                <c:pt idx="938">
                  <c:v>0.57</c:v>
                </c:pt>
                <c:pt idx="939">
                  <c:v>0.57</c:v>
                </c:pt>
                <c:pt idx="940">
                  <c:v>0.57</c:v>
                </c:pt>
                <c:pt idx="941">
                  <c:v>0.57</c:v>
                </c:pt>
                <c:pt idx="942">
                  <c:v>0.58</c:v>
                </c:pt>
                <c:pt idx="943">
                  <c:v>0.58</c:v>
                </c:pt>
                <c:pt idx="944">
                  <c:v>0.58</c:v>
                </c:pt>
                <c:pt idx="945">
                  <c:v>0.58</c:v>
                </c:pt>
                <c:pt idx="946">
                  <c:v>0.58</c:v>
                </c:pt>
                <c:pt idx="947">
                  <c:v>0.58</c:v>
                </c:pt>
                <c:pt idx="948">
                  <c:v>0.58</c:v>
                </c:pt>
                <c:pt idx="949">
                  <c:v>0.58</c:v>
                </c:pt>
                <c:pt idx="950">
                  <c:v>0.58</c:v>
                </c:pt>
                <c:pt idx="951">
                  <c:v>0.58</c:v>
                </c:pt>
                <c:pt idx="952">
                  <c:v>0.58</c:v>
                </c:pt>
                <c:pt idx="953">
                  <c:v>0.58</c:v>
                </c:pt>
                <c:pt idx="954">
                  <c:v>0.58</c:v>
                </c:pt>
                <c:pt idx="955">
                  <c:v>0.58</c:v>
                </c:pt>
                <c:pt idx="956">
                  <c:v>0.58</c:v>
                </c:pt>
                <c:pt idx="957">
                  <c:v>0.58</c:v>
                </c:pt>
                <c:pt idx="958">
                  <c:v>0.58</c:v>
                </c:pt>
                <c:pt idx="959">
                  <c:v>0.58</c:v>
                </c:pt>
                <c:pt idx="960">
                  <c:v>0.58</c:v>
                </c:pt>
                <c:pt idx="961">
                  <c:v>0.58</c:v>
                </c:pt>
                <c:pt idx="962">
                  <c:v>0.58</c:v>
                </c:pt>
                <c:pt idx="963">
                  <c:v>0.59</c:v>
                </c:pt>
                <c:pt idx="964">
                  <c:v>0.59</c:v>
                </c:pt>
                <c:pt idx="965">
                  <c:v>0.59</c:v>
                </c:pt>
                <c:pt idx="966">
                  <c:v>0.59</c:v>
                </c:pt>
                <c:pt idx="967">
                  <c:v>0.59</c:v>
                </c:pt>
                <c:pt idx="968">
                  <c:v>0.59</c:v>
                </c:pt>
                <c:pt idx="969">
                  <c:v>0.59</c:v>
                </c:pt>
                <c:pt idx="970">
                  <c:v>0.59</c:v>
                </c:pt>
                <c:pt idx="971">
                  <c:v>0.59</c:v>
                </c:pt>
                <c:pt idx="972">
                  <c:v>0.59</c:v>
                </c:pt>
                <c:pt idx="973">
                  <c:v>0.59</c:v>
                </c:pt>
                <c:pt idx="974">
                  <c:v>0.59</c:v>
                </c:pt>
                <c:pt idx="975">
                  <c:v>0.59</c:v>
                </c:pt>
                <c:pt idx="976">
                  <c:v>0.6</c:v>
                </c:pt>
                <c:pt idx="977">
                  <c:v>0.6</c:v>
                </c:pt>
                <c:pt idx="978">
                  <c:v>0.6</c:v>
                </c:pt>
                <c:pt idx="979">
                  <c:v>0.6</c:v>
                </c:pt>
                <c:pt idx="980">
                  <c:v>0.6</c:v>
                </c:pt>
                <c:pt idx="981">
                  <c:v>0.6</c:v>
                </c:pt>
                <c:pt idx="982">
                  <c:v>0.61</c:v>
                </c:pt>
                <c:pt idx="983">
                  <c:v>0.61</c:v>
                </c:pt>
                <c:pt idx="984">
                  <c:v>0.61</c:v>
                </c:pt>
                <c:pt idx="985">
                  <c:v>0.61</c:v>
                </c:pt>
                <c:pt idx="986">
                  <c:v>0.61</c:v>
                </c:pt>
                <c:pt idx="987">
                  <c:v>0.61</c:v>
                </c:pt>
                <c:pt idx="988">
                  <c:v>0.61</c:v>
                </c:pt>
                <c:pt idx="989">
                  <c:v>0.61</c:v>
                </c:pt>
                <c:pt idx="990">
                  <c:v>0.62</c:v>
                </c:pt>
                <c:pt idx="991">
                  <c:v>0.63</c:v>
                </c:pt>
                <c:pt idx="992">
                  <c:v>0.63</c:v>
                </c:pt>
                <c:pt idx="993">
                  <c:v>0.63</c:v>
                </c:pt>
                <c:pt idx="994">
                  <c:v>0.63</c:v>
                </c:pt>
                <c:pt idx="995">
                  <c:v>0.64</c:v>
                </c:pt>
                <c:pt idx="996">
                  <c:v>0.64</c:v>
                </c:pt>
                <c:pt idx="997">
                  <c:v>0.66</c:v>
                </c:pt>
                <c:pt idx="998">
                  <c:v>0.67</c:v>
                </c:pt>
                <c:pt idx="999">
                  <c:v>0.67</c:v>
                </c:pt>
              </c:numCache>
            </c:numRef>
          </c:xVal>
          <c:yVal>
            <c:numRef>
              <c:f>Data!$P$2:$P$1001</c:f>
              <c:numCache>
                <c:formatCode>General</c:formatCode>
                <c:ptCount val="10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yVal>
          <c:smooth val="0"/>
        </c:ser>
        <c:ser>
          <c:idx val="1"/>
          <c:order val="2"/>
          <c:tx>
            <c:v>smoothcurve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Data!$K$2:$K$203</c:f>
              <c:numCache>
                <c:formatCode>General</c:formatCode>
                <c:ptCount val="202"/>
                <c:pt idx="0">
                  <c:v>1.0</c:v>
                </c:pt>
                <c:pt idx="1">
                  <c:v>0.0</c:v>
                </c:pt>
                <c:pt idx="2">
                  <c:v>0.005</c:v>
                </c:pt>
                <c:pt idx="3">
                  <c:v>0.01</c:v>
                </c:pt>
                <c:pt idx="4">
                  <c:v>0.015</c:v>
                </c:pt>
                <c:pt idx="5">
                  <c:v>0.02</c:v>
                </c:pt>
                <c:pt idx="6">
                  <c:v>0.025</c:v>
                </c:pt>
                <c:pt idx="7">
                  <c:v>0.03</c:v>
                </c:pt>
                <c:pt idx="8">
                  <c:v>0.035</c:v>
                </c:pt>
                <c:pt idx="9">
                  <c:v>0.04</c:v>
                </c:pt>
                <c:pt idx="10">
                  <c:v>0.045</c:v>
                </c:pt>
                <c:pt idx="11">
                  <c:v>0.05</c:v>
                </c:pt>
                <c:pt idx="12">
                  <c:v>0.055</c:v>
                </c:pt>
                <c:pt idx="13">
                  <c:v>0.06</c:v>
                </c:pt>
                <c:pt idx="14">
                  <c:v>0.065</c:v>
                </c:pt>
                <c:pt idx="15">
                  <c:v>0.07</c:v>
                </c:pt>
                <c:pt idx="16">
                  <c:v>0.075</c:v>
                </c:pt>
                <c:pt idx="17">
                  <c:v>0.08</c:v>
                </c:pt>
                <c:pt idx="18">
                  <c:v>0.085</c:v>
                </c:pt>
                <c:pt idx="19">
                  <c:v>0.09</c:v>
                </c:pt>
                <c:pt idx="20">
                  <c:v>0.095</c:v>
                </c:pt>
                <c:pt idx="21">
                  <c:v>0.1</c:v>
                </c:pt>
                <c:pt idx="22">
                  <c:v>0.105</c:v>
                </c:pt>
                <c:pt idx="23">
                  <c:v>0.11</c:v>
                </c:pt>
                <c:pt idx="24">
                  <c:v>0.115</c:v>
                </c:pt>
                <c:pt idx="25">
                  <c:v>0.12</c:v>
                </c:pt>
                <c:pt idx="26">
                  <c:v>0.125</c:v>
                </c:pt>
                <c:pt idx="27">
                  <c:v>0.13</c:v>
                </c:pt>
                <c:pt idx="28">
                  <c:v>0.135</c:v>
                </c:pt>
                <c:pt idx="29">
                  <c:v>0.14</c:v>
                </c:pt>
                <c:pt idx="30">
                  <c:v>0.145</c:v>
                </c:pt>
                <c:pt idx="31">
                  <c:v>0.15</c:v>
                </c:pt>
                <c:pt idx="32">
                  <c:v>0.155</c:v>
                </c:pt>
                <c:pt idx="33">
                  <c:v>0.16</c:v>
                </c:pt>
                <c:pt idx="34">
                  <c:v>0.165</c:v>
                </c:pt>
                <c:pt idx="35">
                  <c:v>0.17</c:v>
                </c:pt>
                <c:pt idx="36">
                  <c:v>0.175</c:v>
                </c:pt>
                <c:pt idx="37">
                  <c:v>0.18</c:v>
                </c:pt>
                <c:pt idx="38">
                  <c:v>0.185</c:v>
                </c:pt>
                <c:pt idx="39">
                  <c:v>0.19</c:v>
                </c:pt>
                <c:pt idx="40">
                  <c:v>0.195</c:v>
                </c:pt>
                <c:pt idx="41">
                  <c:v>0.2</c:v>
                </c:pt>
                <c:pt idx="42">
                  <c:v>0.205</c:v>
                </c:pt>
                <c:pt idx="43">
                  <c:v>0.21</c:v>
                </c:pt>
                <c:pt idx="44">
                  <c:v>0.215</c:v>
                </c:pt>
                <c:pt idx="45">
                  <c:v>0.22</c:v>
                </c:pt>
                <c:pt idx="46">
                  <c:v>0.225</c:v>
                </c:pt>
                <c:pt idx="47">
                  <c:v>0.23</c:v>
                </c:pt>
                <c:pt idx="48">
                  <c:v>0.235</c:v>
                </c:pt>
                <c:pt idx="49">
                  <c:v>0.24</c:v>
                </c:pt>
                <c:pt idx="50">
                  <c:v>0.245</c:v>
                </c:pt>
                <c:pt idx="51">
                  <c:v>0.25</c:v>
                </c:pt>
                <c:pt idx="52">
                  <c:v>0.255</c:v>
                </c:pt>
                <c:pt idx="53">
                  <c:v>0.26</c:v>
                </c:pt>
                <c:pt idx="54">
                  <c:v>0.265</c:v>
                </c:pt>
                <c:pt idx="55">
                  <c:v>0.27</c:v>
                </c:pt>
                <c:pt idx="56">
                  <c:v>0.275</c:v>
                </c:pt>
                <c:pt idx="57">
                  <c:v>0.28</c:v>
                </c:pt>
                <c:pt idx="58">
                  <c:v>0.285</c:v>
                </c:pt>
                <c:pt idx="59">
                  <c:v>0.29</c:v>
                </c:pt>
                <c:pt idx="60">
                  <c:v>0.295</c:v>
                </c:pt>
                <c:pt idx="61">
                  <c:v>0.3</c:v>
                </c:pt>
                <c:pt idx="62">
                  <c:v>0.305</c:v>
                </c:pt>
                <c:pt idx="63">
                  <c:v>0.31</c:v>
                </c:pt>
                <c:pt idx="64">
                  <c:v>0.315</c:v>
                </c:pt>
                <c:pt idx="65">
                  <c:v>0.32</c:v>
                </c:pt>
                <c:pt idx="66">
                  <c:v>0.325</c:v>
                </c:pt>
                <c:pt idx="67">
                  <c:v>0.33</c:v>
                </c:pt>
                <c:pt idx="68">
                  <c:v>0.335</c:v>
                </c:pt>
                <c:pt idx="69">
                  <c:v>0.34</c:v>
                </c:pt>
                <c:pt idx="70">
                  <c:v>0.345</c:v>
                </c:pt>
                <c:pt idx="71">
                  <c:v>0.35</c:v>
                </c:pt>
                <c:pt idx="72">
                  <c:v>0.355</c:v>
                </c:pt>
                <c:pt idx="73">
                  <c:v>0.36</c:v>
                </c:pt>
                <c:pt idx="74">
                  <c:v>0.365</c:v>
                </c:pt>
                <c:pt idx="75">
                  <c:v>0.37</c:v>
                </c:pt>
                <c:pt idx="76">
                  <c:v>0.375</c:v>
                </c:pt>
                <c:pt idx="77">
                  <c:v>0.38</c:v>
                </c:pt>
                <c:pt idx="78">
                  <c:v>0.385</c:v>
                </c:pt>
                <c:pt idx="79">
                  <c:v>0.39</c:v>
                </c:pt>
                <c:pt idx="80">
                  <c:v>0.395</c:v>
                </c:pt>
                <c:pt idx="81">
                  <c:v>0.4</c:v>
                </c:pt>
                <c:pt idx="82">
                  <c:v>0.405</c:v>
                </c:pt>
                <c:pt idx="83">
                  <c:v>0.41</c:v>
                </c:pt>
                <c:pt idx="84">
                  <c:v>0.415</c:v>
                </c:pt>
                <c:pt idx="85">
                  <c:v>0.42</c:v>
                </c:pt>
                <c:pt idx="86">
                  <c:v>0.425</c:v>
                </c:pt>
                <c:pt idx="87">
                  <c:v>0.43</c:v>
                </c:pt>
                <c:pt idx="88">
                  <c:v>0.435</c:v>
                </c:pt>
                <c:pt idx="89">
                  <c:v>0.44</c:v>
                </c:pt>
                <c:pt idx="90">
                  <c:v>0.445</c:v>
                </c:pt>
                <c:pt idx="91">
                  <c:v>0.45</c:v>
                </c:pt>
                <c:pt idx="92">
                  <c:v>0.455</c:v>
                </c:pt>
                <c:pt idx="93">
                  <c:v>0.46</c:v>
                </c:pt>
                <c:pt idx="94">
                  <c:v>0.465</c:v>
                </c:pt>
                <c:pt idx="95">
                  <c:v>0.47</c:v>
                </c:pt>
                <c:pt idx="96">
                  <c:v>0.475</c:v>
                </c:pt>
                <c:pt idx="97">
                  <c:v>0.48</c:v>
                </c:pt>
                <c:pt idx="98">
                  <c:v>0.485</c:v>
                </c:pt>
                <c:pt idx="99">
                  <c:v>0.49</c:v>
                </c:pt>
                <c:pt idx="100">
                  <c:v>0.495</c:v>
                </c:pt>
                <c:pt idx="101">
                  <c:v>0.5</c:v>
                </c:pt>
                <c:pt idx="102">
                  <c:v>0.505</c:v>
                </c:pt>
                <c:pt idx="103">
                  <c:v>0.51</c:v>
                </c:pt>
                <c:pt idx="104">
                  <c:v>0.515</c:v>
                </c:pt>
                <c:pt idx="105">
                  <c:v>0.52</c:v>
                </c:pt>
                <c:pt idx="106">
                  <c:v>0.525</c:v>
                </c:pt>
                <c:pt idx="107">
                  <c:v>0.53</c:v>
                </c:pt>
                <c:pt idx="108">
                  <c:v>0.535</c:v>
                </c:pt>
                <c:pt idx="109">
                  <c:v>0.54</c:v>
                </c:pt>
                <c:pt idx="110">
                  <c:v>0.545</c:v>
                </c:pt>
                <c:pt idx="111">
                  <c:v>0.55</c:v>
                </c:pt>
                <c:pt idx="112">
                  <c:v>0.555</c:v>
                </c:pt>
                <c:pt idx="113">
                  <c:v>0.56</c:v>
                </c:pt>
                <c:pt idx="114">
                  <c:v>0.565</c:v>
                </c:pt>
                <c:pt idx="115">
                  <c:v>0.57</c:v>
                </c:pt>
                <c:pt idx="116">
                  <c:v>0.575</c:v>
                </c:pt>
                <c:pt idx="117">
                  <c:v>0.58</c:v>
                </c:pt>
                <c:pt idx="118">
                  <c:v>0.585</c:v>
                </c:pt>
                <c:pt idx="119">
                  <c:v>0.59</c:v>
                </c:pt>
                <c:pt idx="120">
                  <c:v>0.595</c:v>
                </c:pt>
                <c:pt idx="121">
                  <c:v>0.6</c:v>
                </c:pt>
                <c:pt idx="122">
                  <c:v>0.605</c:v>
                </c:pt>
                <c:pt idx="123">
                  <c:v>0.61</c:v>
                </c:pt>
                <c:pt idx="124">
                  <c:v>0.615</c:v>
                </c:pt>
                <c:pt idx="125">
                  <c:v>0.62</c:v>
                </c:pt>
                <c:pt idx="126">
                  <c:v>0.625</c:v>
                </c:pt>
                <c:pt idx="127">
                  <c:v>0.63</c:v>
                </c:pt>
                <c:pt idx="128">
                  <c:v>0.635</c:v>
                </c:pt>
                <c:pt idx="129">
                  <c:v>0.64</c:v>
                </c:pt>
                <c:pt idx="130">
                  <c:v>0.645</c:v>
                </c:pt>
                <c:pt idx="131">
                  <c:v>0.65</c:v>
                </c:pt>
                <c:pt idx="132">
                  <c:v>0.655</c:v>
                </c:pt>
                <c:pt idx="133">
                  <c:v>0.66</c:v>
                </c:pt>
                <c:pt idx="134">
                  <c:v>0.665</c:v>
                </c:pt>
                <c:pt idx="135">
                  <c:v>0.67</c:v>
                </c:pt>
                <c:pt idx="136">
                  <c:v>0.675</c:v>
                </c:pt>
                <c:pt idx="137">
                  <c:v>0.68</c:v>
                </c:pt>
                <c:pt idx="138">
                  <c:v>0.685</c:v>
                </c:pt>
                <c:pt idx="139">
                  <c:v>0.69</c:v>
                </c:pt>
                <c:pt idx="140">
                  <c:v>0.695</c:v>
                </c:pt>
                <c:pt idx="141">
                  <c:v>0.7</c:v>
                </c:pt>
                <c:pt idx="142">
                  <c:v>0.705</c:v>
                </c:pt>
                <c:pt idx="143">
                  <c:v>0.71</c:v>
                </c:pt>
                <c:pt idx="144">
                  <c:v>0.715</c:v>
                </c:pt>
                <c:pt idx="145">
                  <c:v>0.72</c:v>
                </c:pt>
                <c:pt idx="146">
                  <c:v>0.725</c:v>
                </c:pt>
                <c:pt idx="147">
                  <c:v>0.73</c:v>
                </c:pt>
                <c:pt idx="148">
                  <c:v>0.735</c:v>
                </c:pt>
                <c:pt idx="149">
                  <c:v>0.74</c:v>
                </c:pt>
                <c:pt idx="150">
                  <c:v>0.745</c:v>
                </c:pt>
                <c:pt idx="151">
                  <c:v>0.75</c:v>
                </c:pt>
                <c:pt idx="152">
                  <c:v>0.755</c:v>
                </c:pt>
                <c:pt idx="153">
                  <c:v>0.76</c:v>
                </c:pt>
                <c:pt idx="154">
                  <c:v>0.765</c:v>
                </c:pt>
                <c:pt idx="155">
                  <c:v>0.77</c:v>
                </c:pt>
                <c:pt idx="156">
                  <c:v>0.775</c:v>
                </c:pt>
                <c:pt idx="157">
                  <c:v>0.78</c:v>
                </c:pt>
                <c:pt idx="158">
                  <c:v>0.785</c:v>
                </c:pt>
                <c:pt idx="159">
                  <c:v>0.79</c:v>
                </c:pt>
                <c:pt idx="160">
                  <c:v>0.795</c:v>
                </c:pt>
                <c:pt idx="161">
                  <c:v>0.8</c:v>
                </c:pt>
                <c:pt idx="162">
                  <c:v>0.805</c:v>
                </c:pt>
                <c:pt idx="163">
                  <c:v>0.81</c:v>
                </c:pt>
                <c:pt idx="164">
                  <c:v>0.815</c:v>
                </c:pt>
                <c:pt idx="165">
                  <c:v>0.82</c:v>
                </c:pt>
                <c:pt idx="166">
                  <c:v>0.825</c:v>
                </c:pt>
                <c:pt idx="167">
                  <c:v>0.83</c:v>
                </c:pt>
                <c:pt idx="168">
                  <c:v>0.835</c:v>
                </c:pt>
                <c:pt idx="169">
                  <c:v>0.84</c:v>
                </c:pt>
                <c:pt idx="170">
                  <c:v>0.845</c:v>
                </c:pt>
                <c:pt idx="171">
                  <c:v>0.85</c:v>
                </c:pt>
                <c:pt idx="172">
                  <c:v>0.855</c:v>
                </c:pt>
                <c:pt idx="173">
                  <c:v>0.86</c:v>
                </c:pt>
                <c:pt idx="174">
                  <c:v>0.865</c:v>
                </c:pt>
                <c:pt idx="175">
                  <c:v>0.87</c:v>
                </c:pt>
                <c:pt idx="176">
                  <c:v>0.875</c:v>
                </c:pt>
                <c:pt idx="177">
                  <c:v>0.88</c:v>
                </c:pt>
                <c:pt idx="178">
                  <c:v>0.885</c:v>
                </c:pt>
                <c:pt idx="179">
                  <c:v>0.89</c:v>
                </c:pt>
                <c:pt idx="180">
                  <c:v>0.895</c:v>
                </c:pt>
                <c:pt idx="181">
                  <c:v>0.9</c:v>
                </c:pt>
                <c:pt idx="182">
                  <c:v>0.905</c:v>
                </c:pt>
                <c:pt idx="183">
                  <c:v>0.91</c:v>
                </c:pt>
                <c:pt idx="184">
                  <c:v>0.915</c:v>
                </c:pt>
                <c:pt idx="185">
                  <c:v>0.92</c:v>
                </c:pt>
                <c:pt idx="186">
                  <c:v>0.925</c:v>
                </c:pt>
                <c:pt idx="187">
                  <c:v>0.93</c:v>
                </c:pt>
                <c:pt idx="188">
                  <c:v>0.935</c:v>
                </c:pt>
                <c:pt idx="189">
                  <c:v>0.94</c:v>
                </c:pt>
                <c:pt idx="190">
                  <c:v>0.945</c:v>
                </c:pt>
                <c:pt idx="191">
                  <c:v>0.95</c:v>
                </c:pt>
                <c:pt idx="192">
                  <c:v>0.955</c:v>
                </c:pt>
                <c:pt idx="193">
                  <c:v>0.96</c:v>
                </c:pt>
                <c:pt idx="194">
                  <c:v>0.965</c:v>
                </c:pt>
                <c:pt idx="195">
                  <c:v>0.97</c:v>
                </c:pt>
                <c:pt idx="196">
                  <c:v>0.975</c:v>
                </c:pt>
                <c:pt idx="197">
                  <c:v>0.98</c:v>
                </c:pt>
                <c:pt idx="198">
                  <c:v>0.985</c:v>
                </c:pt>
                <c:pt idx="199">
                  <c:v>0.99</c:v>
                </c:pt>
                <c:pt idx="200">
                  <c:v>0.995</c:v>
                </c:pt>
                <c:pt idx="201">
                  <c:v>1.0</c:v>
                </c:pt>
              </c:numCache>
            </c:numRef>
          </c:xVal>
          <c:yVal>
            <c:numRef>
              <c:f>Data!$L$2:$L$203</c:f>
              <c:numCache>
                <c:formatCode>General</c:formatCode>
                <c:ptCount val="202"/>
                <c:pt idx="0">
                  <c:v>0.0</c:v>
                </c:pt>
                <c:pt idx="1">
                  <c:v>0.0</c:v>
                </c:pt>
                <c:pt idx="2">
                  <c:v>4.16235364040571E-20</c:v>
                </c:pt>
                <c:pt idx="3">
                  <c:v>1.11460000454416E-19</c:v>
                </c:pt>
                <c:pt idx="4">
                  <c:v>2.95499098540853E-19</c:v>
                </c:pt>
                <c:pt idx="5">
                  <c:v>7.75622386349392E-19</c:v>
                </c:pt>
                <c:pt idx="6">
                  <c:v>2.01558707886003E-18</c:v>
                </c:pt>
                <c:pt idx="7">
                  <c:v>5.18572940220085E-18</c:v>
                </c:pt>
                <c:pt idx="8">
                  <c:v>1.32091597214788E-17</c:v>
                </c:pt>
                <c:pt idx="9">
                  <c:v>3.33117606475986E-17</c:v>
                </c:pt>
                <c:pt idx="10">
                  <c:v>8.31719795823032E-17</c:v>
                </c:pt>
                <c:pt idx="11">
                  <c:v>2.05595471433378E-16</c:v>
                </c:pt>
                <c:pt idx="12">
                  <c:v>5.03161155390281E-16</c:v>
                </c:pt>
                <c:pt idx="13">
                  <c:v>1.2191516259125E-15</c:v>
                </c:pt>
                <c:pt idx="14">
                  <c:v>2.92459271500132E-15</c:v>
                </c:pt>
                <c:pt idx="15">
                  <c:v>6.94592549713242E-15</c:v>
                </c:pt>
                <c:pt idx="16">
                  <c:v>1.63324712633391E-14</c:v>
                </c:pt>
                <c:pt idx="17">
                  <c:v>3.80216307581598E-14</c:v>
                </c:pt>
                <c:pt idx="18">
                  <c:v>8.76327887101877E-14</c:v>
                </c:pt>
                <c:pt idx="19">
                  <c:v>1.99967574969944E-13</c:v>
                </c:pt>
                <c:pt idx="20">
                  <c:v>4.51761880630861E-13</c:v>
                </c:pt>
                <c:pt idx="21">
                  <c:v>1.01045421670738E-12</c:v>
                </c:pt>
                <c:pt idx="22">
                  <c:v>2.23759124287036E-12</c:v>
                </c:pt>
                <c:pt idx="23">
                  <c:v>4.90571057139286E-12</c:v>
                </c:pt>
                <c:pt idx="24">
                  <c:v>1.06482967445059E-11</c:v>
                </c:pt>
                <c:pt idx="25">
                  <c:v>2.28831298036027E-11</c:v>
                </c:pt>
                <c:pt idx="26">
                  <c:v>4.86864106605802E-11</c:v>
                </c:pt>
                <c:pt idx="27">
                  <c:v>1.02555072735934E-10</c:v>
                </c:pt>
                <c:pt idx="28">
                  <c:v>2.13876757430833E-10</c:v>
                </c:pt>
                <c:pt idx="29">
                  <c:v>4.41597992627431E-10</c:v>
                </c:pt>
                <c:pt idx="30">
                  <c:v>9.02708735441103E-10</c:v>
                </c:pt>
                <c:pt idx="31">
                  <c:v>1.82694408167293E-9</c:v>
                </c:pt>
                <c:pt idx="32">
                  <c:v>3.66066443403117E-9</c:v>
                </c:pt>
                <c:pt idx="33">
                  <c:v>7.26192300358363E-9</c:v>
                </c:pt>
                <c:pt idx="34">
                  <c:v>1.42626562479922E-8</c:v>
                </c:pt>
                <c:pt idx="35">
                  <c:v>2.77335998833065E-8</c:v>
                </c:pt>
                <c:pt idx="36">
                  <c:v>5.3391132295257E-8</c:v>
                </c:pt>
                <c:pt idx="37">
                  <c:v>1.01762805632901E-7</c:v>
                </c:pt>
                <c:pt idx="38">
                  <c:v>1.92028667406247E-7</c:v>
                </c:pt>
                <c:pt idx="39">
                  <c:v>3.58756781592818E-7</c:v>
                </c:pt>
                <c:pt idx="40">
                  <c:v>6.63576848709461E-7</c:v>
                </c:pt>
                <c:pt idx="41">
                  <c:v>1.21517656996467E-6</c:v>
                </c:pt>
                <c:pt idx="42">
                  <c:v>2.20315272493646E-6</c:v>
                </c:pt>
                <c:pt idx="43">
                  <c:v>3.95463928124892E-6</c:v>
                </c:pt>
                <c:pt idx="44">
                  <c:v>7.02791018964087E-6</c:v>
                </c:pt>
                <c:pt idx="45">
                  <c:v>1.23652410003316E-5</c:v>
                </c:pt>
                <c:pt idx="46">
                  <c:v>2.15395200850866E-5</c:v>
                </c:pt>
                <c:pt idx="47">
                  <c:v>3.71472368911058E-5</c:v>
                </c:pt>
                <c:pt idx="48">
                  <c:v>6.34269843343195E-5</c:v>
                </c:pt>
                <c:pt idx="49">
                  <c:v>0.000107220706893952</c:v>
                </c:pt>
                <c:pt idx="50">
                  <c:v>0.000179448703247667</c:v>
                </c:pt>
                <c:pt idx="51">
                  <c:v>0.000297343902946859</c:v>
                </c:pt>
                <c:pt idx="52">
                  <c:v>0.000487792149178673</c:v>
                </c:pt>
                <c:pt idx="53">
                  <c:v>0.000792259818206415</c:v>
                </c:pt>
                <c:pt idx="54">
                  <c:v>0.00127396503577342</c:v>
                </c:pt>
                <c:pt idx="55">
                  <c:v>0.00202817041309735</c:v>
                </c:pt>
                <c:pt idx="56">
                  <c:v>0.00319674822138111</c:v>
                </c:pt>
                <c:pt idx="57">
                  <c:v>0.00498849425801072</c:v>
                </c:pt>
                <c:pt idx="58">
                  <c:v>0.00770703934841742</c:v>
                </c:pt>
                <c:pt idx="59">
                  <c:v>0.011788613551308</c:v>
                </c:pt>
                <c:pt idx="60">
                  <c:v>0.0178523314354266</c:v>
                </c:pt>
                <c:pt idx="61">
                  <c:v>0.0267660451529771</c:v>
                </c:pt>
                <c:pt idx="62">
                  <c:v>0.0397310942785545</c:v>
                </c:pt>
                <c:pt idx="63">
                  <c:v>0.0583893851582921</c:v>
                </c:pt>
                <c:pt idx="64">
                  <c:v>0.0849560541101504</c:v>
                </c:pt>
                <c:pt idx="65">
                  <c:v>0.122380386022755</c:v>
                </c:pt>
                <c:pt idx="66">
                  <c:v>0.174536539009152</c:v>
                </c:pt>
                <c:pt idx="67">
                  <c:v>0.246443833694604</c:v>
                </c:pt>
                <c:pt idx="68">
                  <c:v>0.344513787810737</c:v>
                </c:pt>
                <c:pt idx="69">
                  <c:v>0.47681764029297</c:v>
                </c:pt>
                <c:pt idx="70">
                  <c:v>0.653363811239983</c:v>
                </c:pt>
                <c:pt idx="71">
                  <c:v>0.8863696823876</c:v>
                </c:pt>
                <c:pt idx="72">
                  <c:v>1.19050648395517</c:v>
                </c:pt>
                <c:pt idx="73">
                  <c:v>1.583090316595991</c:v>
                </c:pt>
                <c:pt idx="74">
                  <c:v>2.084186962884517</c:v>
                </c:pt>
                <c:pt idx="75">
                  <c:v>2.716593846737122</c:v>
                </c:pt>
                <c:pt idx="76">
                  <c:v>3.505660098713708</c:v>
                </c:pt>
                <c:pt idx="77">
                  <c:v>4.47890605896858</c:v>
                </c:pt>
                <c:pt idx="78">
                  <c:v>5.665407548320237</c:v>
                </c:pt>
                <c:pt idx="79">
                  <c:v>7.094918569246291</c:v>
                </c:pt>
                <c:pt idx="80">
                  <c:v>8.796719196085445</c:v>
                </c:pt>
                <c:pt idx="81">
                  <c:v>10.79819330263762</c:v>
                </c:pt>
                <c:pt idx="82">
                  <c:v>13.12316295493533</c:v>
                </c:pt>
                <c:pt idx="83">
                  <c:v>15.79003166017882</c:v>
                </c:pt>
                <c:pt idx="84">
                  <c:v>18.80981547537737</c:v>
                </c:pt>
                <c:pt idx="85">
                  <c:v>22.1841669358911</c:v>
                </c:pt>
                <c:pt idx="86">
                  <c:v>25.90351913317834</c:v>
                </c:pt>
                <c:pt idx="87">
                  <c:v>29.94549312714897</c:v>
                </c:pt>
                <c:pt idx="88">
                  <c:v>34.27371840956147</c:v>
                </c:pt>
                <c:pt idx="89">
                  <c:v>38.8372109966426</c:v>
                </c:pt>
                <c:pt idx="90">
                  <c:v>43.57043540651011</c:v>
                </c:pt>
                <c:pt idx="91">
                  <c:v>48.39414490382868</c:v>
                </c:pt>
                <c:pt idx="92">
                  <c:v>53.21704997975098</c:v>
                </c:pt>
                <c:pt idx="93">
                  <c:v>57.93831055229657</c:v>
                </c:pt>
                <c:pt idx="94">
                  <c:v>62.45078667335228</c:v>
                </c:pt>
                <c:pt idx="95">
                  <c:v>66.64492057835991</c:v>
                </c:pt>
                <c:pt idx="96">
                  <c:v>70.41306535285989</c:v>
                </c:pt>
                <c:pt idx="97">
                  <c:v>73.65402806066464</c:v>
                </c:pt>
                <c:pt idx="98">
                  <c:v>76.27756309210481</c:v>
                </c:pt>
                <c:pt idx="99">
                  <c:v>78.20853879509117</c:v>
                </c:pt>
                <c:pt idx="100">
                  <c:v>79.39050949540235</c:v>
                </c:pt>
                <c:pt idx="101">
                  <c:v>79.78845608028654</c:v>
                </c:pt>
                <c:pt idx="102">
                  <c:v>79.39050949540235</c:v>
                </c:pt>
                <c:pt idx="103">
                  <c:v>78.20853879509117</c:v>
                </c:pt>
                <c:pt idx="104">
                  <c:v>76.27756309210481</c:v>
                </c:pt>
                <c:pt idx="105">
                  <c:v>73.65402806066464</c:v>
                </c:pt>
                <c:pt idx="106">
                  <c:v>70.41306535285989</c:v>
                </c:pt>
                <c:pt idx="107">
                  <c:v>66.64492057835991</c:v>
                </c:pt>
                <c:pt idx="108">
                  <c:v>62.45078667335223</c:v>
                </c:pt>
                <c:pt idx="109">
                  <c:v>57.93831055229651</c:v>
                </c:pt>
                <c:pt idx="110">
                  <c:v>53.21704997975093</c:v>
                </c:pt>
                <c:pt idx="111">
                  <c:v>48.39414490382863</c:v>
                </c:pt>
                <c:pt idx="112">
                  <c:v>43.57043540651006</c:v>
                </c:pt>
                <c:pt idx="113">
                  <c:v>38.83721099664254</c:v>
                </c:pt>
                <c:pt idx="114">
                  <c:v>34.27371840956152</c:v>
                </c:pt>
                <c:pt idx="115">
                  <c:v>29.94549312714902</c:v>
                </c:pt>
                <c:pt idx="116">
                  <c:v>25.90351913317838</c:v>
                </c:pt>
                <c:pt idx="117">
                  <c:v>22.18416693589114</c:v>
                </c:pt>
                <c:pt idx="118">
                  <c:v>18.80981547537741</c:v>
                </c:pt>
                <c:pt idx="119">
                  <c:v>15.79003166017885</c:v>
                </c:pt>
                <c:pt idx="120">
                  <c:v>13.12316295493533</c:v>
                </c:pt>
                <c:pt idx="121">
                  <c:v>10.79819330263762</c:v>
                </c:pt>
                <c:pt idx="122">
                  <c:v>8.796719196085445</c:v>
                </c:pt>
                <c:pt idx="123">
                  <c:v>7.094918569246291</c:v>
                </c:pt>
                <c:pt idx="124">
                  <c:v>5.665407548320237</c:v>
                </c:pt>
                <c:pt idx="125">
                  <c:v>4.47890605896858</c:v>
                </c:pt>
                <c:pt idx="126">
                  <c:v>3.505660098713708</c:v>
                </c:pt>
                <c:pt idx="127">
                  <c:v>2.716593846737122</c:v>
                </c:pt>
                <c:pt idx="128">
                  <c:v>2.084186962884517</c:v>
                </c:pt>
                <c:pt idx="129">
                  <c:v>1.583090316595991</c:v>
                </c:pt>
                <c:pt idx="130">
                  <c:v>1.19050648395517</c:v>
                </c:pt>
                <c:pt idx="131">
                  <c:v>0.8863696823876</c:v>
                </c:pt>
                <c:pt idx="132">
                  <c:v>0.653363811239983</c:v>
                </c:pt>
                <c:pt idx="133">
                  <c:v>0.476817640292968</c:v>
                </c:pt>
                <c:pt idx="134">
                  <c:v>0.344513787810735</c:v>
                </c:pt>
                <c:pt idx="135">
                  <c:v>0.246443833694603</c:v>
                </c:pt>
                <c:pt idx="136">
                  <c:v>0.174536539009151</c:v>
                </c:pt>
                <c:pt idx="137">
                  <c:v>0.122380386022754</c:v>
                </c:pt>
                <c:pt idx="138">
                  <c:v>0.08495605411015</c:v>
                </c:pt>
                <c:pt idx="139">
                  <c:v>0.0583893851582923</c:v>
                </c:pt>
                <c:pt idx="140">
                  <c:v>0.0397310942785547</c:v>
                </c:pt>
                <c:pt idx="141">
                  <c:v>0.0267660451529772</c:v>
                </c:pt>
                <c:pt idx="142">
                  <c:v>0.0178523314354267</c:v>
                </c:pt>
                <c:pt idx="143">
                  <c:v>0.011788613551308</c:v>
                </c:pt>
                <c:pt idx="144">
                  <c:v>0.00770703934841745</c:v>
                </c:pt>
                <c:pt idx="145">
                  <c:v>0.00498849425801072</c:v>
                </c:pt>
                <c:pt idx="146">
                  <c:v>0.00319674822138111</c:v>
                </c:pt>
                <c:pt idx="147">
                  <c:v>0.00202817041309735</c:v>
                </c:pt>
                <c:pt idx="148">
                  <c:v>0.00127396503577342</c:v>
                </c:pt>
                <c:pt idx="149">
                  <c:v>0.000792259818206415</c:v>
                </c:pt>
                <c:pt idx="150">
                  <c:v>0.000487792149178673</c:v>
                </c:pt>
                <c:pt idx="151">
                  <c:v>0.000297343902946859</c:v>
                </c:pt>
                <c:pt idx="152">
                  <c:v>0.000179448703247667</c:v>
                </c:pt>
                <c:pt idx="153">
                  <c:v>0.000107220706893952</c:v>
                </c:pt>
                <c:pt idx="154">
                  <c:v>6.34269843343195E-5</c:v>
                </c:pt>
                <c:pt idx="155">
                  <c:v>3.71472368911058E-5</c:v>
                </c:pt>
                <c:pt idx="156">
                  <c:v>2.15395200850866E-5</c:v>
                </c:pt>
                <c:pt idx="157">
                  <c:v>1.23652410003316E-5</c:v>
                </c:pt>
                <c:pt idx="158">
                  <c:v>7.02791018964087E-6</c:v>
                </c:pt>
                <c:pt idx="159">
                  <c:v>3.95463928124892E-6</c:v>
                </c:pt>
                <c:pt idx="160">
                  <c:v>2.20315272493646E-6</c:v>
                </c:pt>
                <c:pt idx="161">
                  <c:v>1.21517656996465E-6</c:v>
                </c:pt>
                <c:pt idx="162">
                  <c:v>6.63576848709456E-7</c:v>
                </c:pt>
                <c:pt idx="163">
                  <c:v>3.58756781592815E-7</c:v>
                </c:pt>
                <c:pt idx="164">
                  <c:v>1.92028667406248E-7</c:v>
                </c:pt>
                <c:pt idx="165">
                  <c:v>1.01762805632902E-7</c:v>
                </c:pt>
                <c:pt idx="166">
                  <c:v>5.33911322952574E-8</c:v>
                </c:pt>
                <c:pt idx="167">
                  <c:v>2.77335998833065E-8</c:v>
                </c:pt>
                <c:pt idx="168">
                  <c:v>1.42626562479922E-8</c:v>
                </c:pt>
                <c:pt idx="169">
                  <c:v>7.26192300358363E-9</c:v>
                </c:pt>
                <c:pt idx="170">
                  <c:v>3.66066443403117E-9</c:v>
                </c:pt>
                <c:pt idx="171">
                  <c:v>1.82694408167293E-9</c:v>
                </c:pt>
                <c:pt idx="172">
                  <c:v>9.02708735441103E-10</c:v>
                </c:pt>
                <c:pt idx="173">
                  <c:v>4.41597992627431E-10</c:v>
                </c:pt>
                <c:pt idx="174">
                  <c:v>2.13876757430833E-10</c:v>
                </c:pt>
                <c:pt idx="175">
                  <c:v>1.02555072735934E-10</c:v>
                </c:pt>
                <c:pt idx="176">
                  <c:v>4.86864106605802E-11</c:v>
                </c:pt>
                <c:pt idx="177">
                  <c:v>2.28831298036027E-11</c:v>
                </c:pt>
                <c:pt idx="178">
                  <c:v>1.06482967445059E-11</c:v>
                </c:pt>
                <c:pt idx="179">
                  <c:v>4.90571057139286E-12</c:v>
                </c:pt>
                <c:pt idx="180">
                  <c:v>2.23759124287036E-12</c:v>
                </c:pt>
                <c:pt idx="181">
                  <c:v>1.01045421670738E-12</c:v>
                </c:pt>
                <c:pt idx="182">
                  <c:v>4.51761880630861E-13</c:v>
                </c:pt>
                <c:pt idx="183">
                  <c:v>1.99967574969944E-13</c:v>
                </c:pt>
                <c:pt idx="184">
                  <c:v>8.76327887101865E-14</c:v>
                </c:pt>
                <c:pt idx="185">
                  <c:v>3.80216307581593E-14</c:v>
                </c:pt>
                <c:pt idx="186">
                  <c:v>1.63324712633391E-14</c:v>
                </c:pt>
                <c:pt idx="187">
                  <c:v>6.94592549713242E-15</c:v>
                </c:pt>
                <c:pt idx="188">
                  <c:v>2.92459271500127E-15</c:v>
                </c:pt>
                <c:pt idx="189">
                  <c:v>1.2191516259125E-15</c:v>
                </c:pt>
                <c:pt idx="190">
                  <c:v>5.03161155390288E-16</c:v>
                </c:pt>
                <c:pt idx="191">
                  <c:v>2.05595471433381E-16</c:v>
                </c:pt>
                <c:pt idx="192">
                  <c:v>8.31719795823044E-17</c:v>
                </c:pt>
                <c:pt idx="193">
                  <c:v>3.33117606475986E-17</c:v>
                </c:pt>
                <c:pt idx="194">
                  <c:v>1.32091597214788E-17</c:v>
                </c:pt>
                <c:pt idx="195">
                  <c:v>5.18572940220085E-18</c:v>
                </c:pt>
                <c:pt idx="196">
                  <c:v>2.01558707886003E-18</c:v>
                </c:pt>
                <c:pt idx="197">
                  <c:v>7.75622386349392E-19</c:v>
                </c:pt>
                <c:pt idx="198">
                  <c:v>2.95499098540853E-19</c:v>
                </c:pt>
                <c:pt idx="199">
                  <c:v>1.11460000454416E-19</c:v>
                </c:pt>
                <c:pt idx="200">
                  <c:v>4.16235364040571E-20</c:v>
                </c:pt>
                <c:pt idx="201">
                  <c:v>1.53891972534128E-20</c:v>
                </c:pt>
              </c:numCache>
            </c:numRef>
          </c:yVal>
          <c:smooth val="0"/>
        </c:ser>
        <c:ser>
          <c:idx val="2"/>
          <c:order val="3"/>
          <c:tx>
            <c:v>Tail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Data!$N$2:$N$104</c:f>
              <c:numCache>
                <c:formatCode>General</c:formatCode>
                <c:ptCount val="103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1.0</c:v>
                </c:pt>
                <c:pt idx="80">
                  <c:v>1.0</c:v>
                </c:pt>
                <c:pt idx="81">
                  <c:v>1.0</c:v>
                </c:pt>
                <c:pt idx="82">
                  <c:v>1.0</c:v>
                </c:pt>
                <c:pt idx="83">
                  <c:v>1.0</c:v>
                </c:pt>
                <c:pt idx="84">
                  <c:v>1.0</c:v>
                </c:pt>
                <c:pt idx="85">
                  <c:v>1.0</c:v>
                </c:pt>
                <c:pt idx="86">
                  <c:v>1.0</c:v>
                </c:pt>
                <c:pt idx="87">
                  <c:v>1.0</c:v>
                </c:pt>
                <c:pt idx="88">
                  <c:v>1.0</c:v>
                </c:pt>
                <c:pt idx="89">
                  <c:v>1.0</c:v>
                </c:pt>
                <c:pt idx="90">
                  <c:v>1.0</c:v>
                </c:pt>
                <c:pt idx="91">
                  <c:v>1.0</c:v>
                </c:pt>
                <c:pt idx="92">
                  <c:v>1.0</c:v>
                </c:pt>
                <c:pt idx="93">
                  <c:v>1.0</c:v>
                </c:pt>
                <c:pt idx="94">
                  <c:v>1.0</c:v>
                </c:pt>
                <c:pt idx="95">
                  <c:v>1.0</c:v>
                </c:pt>
                <c:pt idx="96">
                  <c:v>1.0</c:v>
                </c:pt>
                <c:pt idx="97">
                  <c:v>1.0</c:v>
                </c:pt>
                <c:pt idx="98">
                  <c:v>1.0</c:v>
                </c:pt>
                <c:pt idx="99">
                  <c:v>1.0</c:v>
                </c:pt>
                <c:pt idx="100">
                  <c:v>1.0</c:v>
                </c:pt>
                <c:pt idx="101">
                  <c:v>1.0</c:v>
                </c:pt>
                <c:pt idx="102">
                  <c:v>1.0</c:v>
                </c:pt>
              </c:numCache>
            </c:numRef>
          </c:xVal>
          <c:yVal>
            <c:numRef>
              <c:f>Data!$O$2:$O$104</c:f>
              <c:numCache>
                <c:formatCode>General</c:formatCode>
                <c:ptCount val="103"/>
                <c:pt idx="0">
                  <c:v>0.0</c:v>
                </c:pt>
                <c:pt idx="1">
                  <c:v>0.0</c:v>
                </c:pt>
                <c:pt idx="2">
                  <c:v>1.53891972534128E-20</c:v>
                </c:pt>
                <c:pt idx="3">
                  <c:v>1.53891972534128E-20</c:v>
                </c:pt>
                <c:pt idx="4">
                  <c:v>1.53891972534128E-20</c:v>
                </c:pt>
                <c:pt idx="5">
                  <c:v>1.53891972534128E-20</c:v>
                </c:pt>
                <c:pt idx="6">
                  <c:v>1.53891972534128E-20</c:v>
                </c:pt>
                <c:pt idx="7">
                  <c:v>1.53891972534128E-20</c:v>
                </c:pt>
                <c:pt idx="8">
                  <c:v>1.53891972534128E-20</c:v>
                </c:pt>
                <c:pt idx="9">
                  <c:v>1.53891972534128E-20</c:v>
                </c:pt>
                <c:pt idx="10">
                  <c:v>1.53891972534128E-20</c:v>
                </c:pt>
                <c:pt idx="11">
                  <c:v>1.53891972534128E-20</c:v>
                </c:pt>
                <c:pt idx="12">
                  <c:v>1.53891972534128E-20</c:v>
                </c:pt>
                <c:pt idx="13">
                  <c:v>1.53891972534128E-20</c:v>
                </c:pt>
                <c:pt idx="14">
                  <c:v>1.53891972534128E-20</c:v>
                </c:pt>
                <c:pt idx="15">
                  <c:v>1.53891972534128E-20</c:v>
                </c:pt>
                <c:pt idx="16">
                  <c:v>1.53891972534128E-20</c:v>
                </c:pt>
                <c:pt idx="17">
                  <c:v>1.53891972534128E-20</c:v>
                </c:pt>
                <c:pt idx="18">
                  <c:v>1.53891972534128E-20</c:v>
                </c:pt>
                <c:pt idx="19">
                  <c:v>1.53891972534128E-20</c:v>
                </c:pt>
                <c:pt idx="20">
                  <c:v>1.53891972534128E-20</c:v>
                </c:pt>
                <c:pt idx="21">
                  <c:v>1.53891972534128E-20</c:v>
                </c:pt>
                <c:pt idx="22">
                  <c:v>1.53891972534128E-20</c:v>
                </c:pt>
                <c:pt idx="23">
                  <c:v>1.53891972534128E-20</c:v>
                </c:pt>
                <c:pt idx="24">
                  <c:v>1.53891972534128E-20</c:v>
                </c:pt>
                <c:pt idx="25">
                  <c:v>1.53891972534128E-20</c:v>
                </c:pt>
                <c:pt idx="26">
                  <c:v>1.53891972534128E-20</c:v>
                </c:pt>
                <c:pt idx="27">
                  <c:v>1.53891972534128E-20</c:v>
                </c:pt>
                <c:pt idx="28">
                  <c:v>1.53891972534128E-20</c:v>
                </c:pt>
                <c:pt idx="29">
                  <c:v>1.53891972534128E-20</c:v>
                </c:pt>
                <c:pt idx="30">
                  <c:v>1.53891972534128E-20</c:v>
                </c:pt>
                <c:pt idx="31">
                  <c:v>1.53891972534128E-20</c:v>
                </c:pt>
                <c:pt idx="32">
                  <c:v>1.53891972534128E-20</c:v>
                </c:pt>
                <c:pt idx="33">
                  <c:v>1.53891972534128E-20</c:v>
                </c:pt>
                <c:pt idx="34">
                  <c:v>1.53891972534128E-20</c:v>
                </c:pt>
                <c:pt idx="35">
                  <c:v>1.53891972534128E-20</c:v>
                </c:pt>
                <c:pt idx="36">
                  <c:v>1.53891972534128E-20</c:v>
                </c:pt>
                <c:pt idx="37">
                  <c:v>1.53891972534128E-20</c:v>
                </c:pt>
                <c:pt idx="38">
                  <c:v>1.53891972534128E-20</c:v>
                </c:pt>
                <c:pt idx="39">
                  <c:v>1.53891972534128E-20</c:v>
                </c:pt>
                <c:pt idx="40">
                  <c:v>1.53891972534128E-20</c:v>
                </c:pt>
                <c:pt idx="41">
                  <c:v>1.53891972534128E-20</c:v>
                </c:pt>
                <c:pt idx="42">
                  <c:v>1.53891972534128E-20</c:v>
                </c:pt>
                <c:pt idx="43">
                  <c:v>1.53891972534128E-20</c:v>
                </c:pt>
                <c:pt idx="44">
                  <c:v>1.53891972534128E-20</c:v>
                </c:pt>
                <c:pt idx="45">
                  <c:v>1.53891972534128E-20</c:v>
                </c:pt>
                <c:pt idx="46">
                  <c:v>1.53891972534128E-20</c:v>
                </c:pt>
                <c:pt idx="47">
                  <c:v>1.53891972534128E-20</c:v>
                </c:pt>
                <c:pt idx="48">
                  <c:v>1.53891972534128E-20</c:v>
                </c:pt>
                <c:pt idx="49">
                  <c:v>1.53891972534128E-20</c:v>
                </c:pt>
                <c:pt idx="50">
                  <c:v>1.53891972534128E-20</c:v>
                </c:pt>
                <c:pt idx="51">
                  <c:v>1.53891972534128E-20</c:v>
                </c:pt>
                <c:pt idx="52">
                  <c:v>1.53891972534128E-20</c:v>
                </c:pt>
                <c:pt idx="53">
                  <c:v>1.53891972534128E-20</c:v>
                </c:pt>
                <c:pt idx="54">
                  <c:v>1.53891972534128E-20</c:v>
                </c:pt>
                <c:pt idx="55">
                  <c:v>1.53891972534128E-20</c:v>
                </c:pt>
                <c:pt idx="56">
                  <c:v>1.53891972534128E-20</c:v>
                </c:pt>
                <c:pt idx="57">
                  <c:v>1.53891972534128E-20</c:v>
                </c:pt>
                <c:pt idx="58">
                  <c:v>1.53891972534128E-20</c:v>
                </c:pt>
                <c:pt idx="59">
                  <c:v>1.53891972534128E-20</c:v>
                </c:pt>
                <c:pt idx="60">
                  <c:v>1.53891972534128E-20</c:v>
                </c:pt>
                <c:pt idx="61">
                  <c:v>1.53891972534128E-20</c:v>
                </c:pt>
                <c:pt idx="62">
                  <c:v>1.53891972534128E-20</c:v>
                </c:pt>
                <c:pt idx="63">
                  <c:v>1.53891972534128E-20</c:v>
                </c:pt>
                <c:pt idx="64">
                  <c:v>1.53891972534128E-20</c:v>
                </c:pt>
                <c:pt idx="65">
                  <c:v>1.53891972534128E-20</c:v>
                </c:pt>
                <c:pt idx="66">
                  <c:v>1.53891972534128E-20</c:v>
                </c:pt>
                <c:pt idx="67">
                  <c:v>1.53891972534128E-20</c:v>
                </c:pt>
                <c:pt idx="68">
                  <c:v>1.53891972534128E-20</c:v>
                </c:pt>
                <c:pt idx="69">
                  <c:v>1.53891972534128E-20</c:v>
                </c:pt>
                <c:pt idx="70">
                  <c:v>1.53891972534128E-20</c:v>
                </c:pt>
                <c:pt idx="71">
                  <c:v>1.53891972534128E-20</c:v>
                </c:pt>
                <c:pt idx="72">
                  <c:v>1.53891972534128E-20</c:v>
                </c:pt>
                <c:pt idx="73">
                  <c:v>1.53891972534128E-20</c:v>
                </c:pt>
                <c:pt idx="74">
                  <c:v>1.53891972534128E-20</c:v>
                </c:pt>
                <c:pt idx="75">
                  <c:v>1.53891972534128E-20</c:v>
                </c:pt>
                <c:pt idx="76">
                  <c:v>1.53891972534128E-20</c:v>
                </c:pt>
                <c:pt idx="77">
                  <c:v>1.53891972534128E-20</c:v>
                </c:pt>
                <c:pt idx="78">
                  <c:v>1.53891972534128E-20</c:v>
                </c:pt>
                <c:pt idx="79">
                  <c:v>1.53891972534128E-20</c:v>
                </c:pt>
                <c:pt idx="80">
                  <c:v>1.53891972534128E-20</c:v>
                </c:pt>
                <c:pt idx="81">
                  <c:v>1.53891972534128E-20</c:v>
                </c:pt>
                <c:pt idx="82">
                  <c:v>1.53891972534128E-20</c:v>
                </c:pt>
                <c:pt idx="83">
                  <c:v>1.53891972534128E-20</c:v>
                </c:pt>
                <c:pt idx="84">
                  <c:v>1.53891972534128E-20</c:v>
                </c:pt>
                <c:pt idx="85">
                  <c:v>1.53891972534128E-20</c:v>
                </c:pt>
                <c:pt idx="86">
                  <c:v>1.53891972534128E-20</c:v>
                </c:pt>
                <c:pt idx="87">
                  <c:v>1.53891972534128E-20</c:v>
                </c:pt>
                <c:pt idx="88">
                  <c:v>1.53891972534128E-20</c:v>
                </c:pt>
                <c:pt idx="89">
                  <c:v>1.53891972534128E-20</c:v>
                </c:pt>
                <c:pt idx="90">
                  <c:v>1.53891972534128E-20</c:v>
                </c:pt>
                <c:pt idx="91">
                  <c:v>1.53891972534128E-20</c:v>
                </c:pt>
                <c:pt idx="92">
                  <c:v>1.53891972534128E-20</c:v>
                </c:pt>
                <c:pt idx="93">
                  <c:v>1.53891972534128E-20</c:v>
                </c:pt>
                <c:pt idx="94">
                  <c:v>1.53891972534128E-20</c:v>
                </c:pt>
                <c:pt idx="95">
                  <c:v>1.53891972534128E-20</c:v>
                </c:pt>
                <c:pt idx="96">
                  <c:v>1.53891972534128E-20</c:v>
                </c:pt>
                <c:pt idx="97">
                  <c:v>1.53891972534128E-20</c:v>
                </c:pt>
                <c:pt idx="98">
                  <c:v>1.53891972534128E-20</c:v>
                </c:pt>
                <c:pt idx="99">
                  <c:v>1.53891972534128E-20</c:v>
                </c:pt>
                <c:pt idx="100">
                  <c:v>1.53891972534128E-20</c:v>
                </c:pt>
                <c:pt idx="101">
                  <c:v>1.53891972534128E-20</c:v>
                </c:pt>
                <c:pt idx="102">
                  <c:v>1.53891972534128E-20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709128"/>
        <c:axId val="2123712376"/>
      </c:scatterChart>
      <c:valAx>
        <c:axId val="2123709128"/>
        <c:scaling>
          <c:orientation val="minMax"/>
          <c:max val="1.0"/>
          <c:min val="0.0"/>
        </c:scaling>
        <c:delete val="0"/>
        <c:axPos val="b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+mn-lt"/>
                <a:ea typeface="Cambria"/>
                <a:cs typeface="Cambria"/>
              </a:defRPr>
            </a:pPr>
            <a:endParaRPr lang="en-US"/>
          </a:p>
        </c:txPr>
        <c:crossAx val="2123712376"/>
        <c:crosses val="autoZero"/>
        <c:crossBetween val="midCat"/>
      </c:valAx>
      <c:valAx>
        <c:axId val="2123712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+mn-lt"/>
                <a:ea typeface="Cambria"/>
                <a:cs typeface="Cambria"/>
              </a:defRPr>
            </a:pPr>
            <a:endParaRPr lang="en-US"/>
          </a:p>
        </c:txPr>
        <c:crossAx val="2123709128"/>
        <c:crosses val="autoZero"/>
        <c:crossBetween val="midCat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tx1">
        <a:lumMod val="85000"/>
        <a:lumOff val="15000"/>
      </a:scheme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161364</xdr:colOff>
      <xdr:row>8</xdr:row>
      <xdr:rowOff>39781</xdr:rowOff>
    </xdr:from>
    <xdr:to>
      <xdr:col>8</xdr:col>
      <xdr:colOff>197224</xdr:colOff>
      <xdr:row>31</xdr:row>
      <xdr:rowOff>394447</xdr:rowOff>
    </xdr:to>
    <xdr:graphicFrame macro="">
      <xdr:nvGraphicFramePr>
        <xdr:cNvPr id="11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825500</xdr:colOff>
          <xdr:row>4</xdr:row>
          <xdr:rowOff>177800</xdr:rowOff>
        </xdr:from>
        <xdr:to>
          <xdr:col>3</xdr:col>
          <xdr:colOff>965200</xdr:colOff>
          <xdr:row>6</xdr:row>
          <xdr:rowOff>12700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showGridLines="0" showRowColHeaders="0" tabSelected="1" zoomScale="85" zoomScaleNormal="85" zoomScalePageLayoutView="85" workbookViewId="0">
      <selection activeCell="G8" sqref="G8"/>
    </sheetView>
  </sheetViews>
  <sheetFormatPr baseColWidth="10" defaultColWidth="8.83203125" defaultRowHeight="14" x14ac:dyDescent="0"/>
  <cols>
    <col min="1" max="1" width="2.83203125" style="7" customWidth="1"/>
    <col min="2" max="2" width="5.5" style="11" customWidth="1"/>
    <col min="3" max="3" width="17.33203125" style="7" customWidth="1"/>
    <col min="4" max="4" width="14.6640625" style="7" customWidth="1"/>
    <col min="5" max="5" width="12.6640625" style="7" customWidth="1"/>
    <col min="6" max="6" width="16.6640625" style="7" customWidth="1"/>
    <col min="7" max="7" width="13.6640625" style="7" customWidth="1"/>
    <col min="8" max="8" width="13.83203125" style="7" customWidth="1"/>
    <col min="9" max="9" width="8.6640625" style="7" customWidth="1"/>
    <col min="10" max="10" width="8.83203125" style="7" customWidth="1"/>
    <col min="11" max="16384" width="8.83203125" style="7"/>
  </cols>
  <sheetData>
    <row r="1" spans="1:9" ht="25">
      <c r="A1" s="32" t="s">
        <v>20</v>
      </c>
      <c r="B1" s="32"/>
      <c r="C1" s="32"/>
      <c r="D1" s="32"/>
      <c r="E1" s="32"/>
      <c r="F1" s="32"/>
      <c r="G1" s="32"/>
      <c r="H1" s="32"/>
      <c r="I1" s="32"/>
    </row>
    <row r="2" spans="1:9" ht="16.75" customHeight="1" thickBot="1">
      <c r="B2" s="12"/>
      <c r="C2" s="47" t="s">
        <v>31</v>
      </c>
      <c r="D2" s="47"/>
      <c r="E2" s="47"/>
      <c r="F2" s="47"/>
      <c r="G2" s="47"/>
      <c r="H2" s="47"/>
      <c r="I2" s="13"/>
    </row>
    <row r="3" spans="1:9" ht="14.5" customHeight="1" thickBot="1">
      <c r="B3" s="14"/>
      <c r="C3" s="48" t="s">
        <v>27</v>
      </c>
      <c r="D3" s="49"/>
      <c r="E3" s="50"/>
      <c r="F3" s="41" t="s">
        <v>21</v>
      </c>
      <c r="G3" s="42"/>
      <c r="H3" s="35" t="s">
        <v>22</v>
      </c>
      <c r="I3" s="15"/>
    </row>
    <row r="4" spans="1:9">
      <c r="B4" s="14"/>
      <c r="C4" s="16" t="s">
        <v>23</v>
      </c>
      <c r="D4" s="17" t="s">
        <v>28</v>
      </c>
      <c r="E4" s="18" t="s">
        <v>0</v>
      </c>
      <c r="F4" s="19" t="s">
        <v>24</v>
      </c>
      <c r="G4" s="20" t="s">
        <v>29</v>
      </c>
      <c r="H4" s="36"/>
      <c r="I4" s="15"/>
    </row>
    <row r="5" spans="1:9" ht="15" thickBot="1">
      <c r="B5" s="14"/>
      <c r="C5" s="21">
        <v>0.5</v>
      </c>
      <c r="D5" s="22">
        <f>1-C5</f>
        <v>0.5</v>
      </c>
      <c r="E5" s="23">
        <v>100</v>
      </c>
      <c r="F5" s="24">
        <f>E5*C5</f>
        <v>50</v>
      </c>
      <c r="G5" s="25">
        <f>E5-F5</f>
        <v>50</v>
      </c>
      <c r="H5" s="36"/>
      <c r="I5" s="15"/>
    </row>
    <row r="6" spans="1:9" ht="15" thickBot="1">
      <c r="B6" s="14"/>
      <c r="C6" s="51" t="s">
        <v>30</v>
      </c>
      <c r="D6" s="52"/>
      <c r="E6" s="26">
        <v>1</v>
      </c>
      <c r="F6" s="27" t="str">
        <f>IF(F5&lt;10,"Too Small!","Satisfied!")</f>
        <v>Satisfied!</v>
      </c>
      <c r="G6" s="28" t="str">
        <f>IF(G5&lt;10,"Too Small","Satisfied!")</f>
        <v>Satisfied!</v>
      </c>
      <c r="H6" s="29">
        <f ca="1">AVERAGE(Data!C2:C1001)</f>
        <v>0.49810000000000049</v>
      </c>
      <c r="I6" s="15"/>
    </row>
    <row r="7" spans="1:9" ht="28.25" customHeight="1" thickBot="1">
      <c r="B7" s="14"/>
      <c r="C7" s="43" t="str">
        <f>"Relative frequency of sample proportions 
that are greater than or equal to "&amp;E6&amp;": "</f>
        <v xml:space="preserve">Relative frequency of sample proportions 
that are greater than or equal to 1: </v>
      </c>
      <c r="D7" s="44"/>
      <c r="E7" s="44"/>
      <c r="F7" s="44"/>
      <c r="G7" s="30">
        <f ca="1">Data!$I$3</f>
        <v>0</v>
      </c>
      <c r="H7" s="37" t="str">
        <f ca="1">"Sample Std. Deviation "&amp;ROUND(STDEV(Data!C2:C1001),3)</f>
        <v>Sample Std. Deviation 0.051</v>
      </c>
      <c r="I7" s="15"/>
    </row>
    <row r="8" spans="1:9" ht="31.25" customHeight="1" thickBot="1">
      <c r="B8" s="14"/>
      <c r="C8" s="45" t="str">
        <f>"Area to the right of the observed sample 
proportion, "&amp;E6&amp;", under the normal curve: "</f>
        <v xml:space="preserve">Area to the right of the observed sample 
proportion, 1, under the normal curve: </v>
      </c>
      <c r="D8" s="46"/>
      <c r="E8" s="46"/>
      <c r="F8" s="46"/>
      <c r="G8" s="31">
        <f>1-NORMDIST(E5*E6,E5*C5,SQRT(E5*C5*D5),TRUE)</f>
        <v>0</v>
      </c>
      <c r="H8" s="38"/>
      <c r="I8" s="15"/>
    </row>
    <row r="9" spans="1:9" ht="19.25" customHeight="1">
      <c r="B9" s="53" t="s">
        <v>6</v>
      </c>
      <c r="C9" s="53"/>
      <c r="D9" s="53"/>
      <c r="E9" s="53"/>
      <c r="F9" s="53"/>
      <c r="G9" s="53"/>
      <c r="H9" s="53"/>
      <c r="I9" s="53"/>
    </row>
    <row r="31" spans="2:9" ht="52.75" customHeight="1">
      <c r="B31" s="34" t="s">
        <v>8</v>
      </c>
      <c r="C31" s="34"/>
      <c r="D31" s="34"/>
      <c r="E31" s="34"/>
      <c r="F31" s="34"/>
      <c r="G31" s="34"/>
      <c r="H31" s="34"/>
      <c r="I31" s="34"/>
    </row>
    <row r="32" spans="2:9" ht="33.5" customHeight="1">
      <c r="B32" s="7"/>
    </row>
    <row r="33" spans="2:22" ht="26.5" customHeight="1">
      <c r="B33" s="39" t="s">
        <v>26</v>
      </c>
      <c r="C33" s="40"/>
      <c r="D33" s="40"/>
      <c r="E33" s="40"/>
      <c r="F33" s="40"/>
      <c r="G33" s="40"/>
      <c r="H33" s="40"/>
      <c r="I33" s="40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5" spans="2:22">
      <c r="B35" s="33" t="s">
        <v>25</v>
      </c>
      <c r="C35" s="33"/>
      <c r="D35" s="33"/>
      <c r="E35" s="33"/>
      <c r="F35" s="33"/>
      <c r="G35" s="33"/>
      <c r="H35" s="33"/>
      <c r="I35" s="33"/>
    </row>
  </sheetData>
  <mergeCells count="13">
    <mergeCell ref="A1:I1"/>
    <mergeCell ref="B35:I35"/>
    <mergeCell ref="B31:I31"/>
    <mergeCell ref="H3:H5"/>
    <mergeCell ref="H7:H8"/>
    <mergeCell ref="B33:I33"/>
    <mergeCell ref="F3:G3"/>
    <mergeCell ref="C7:F7"/>
    <mergeCell ref="C8:F8"/>
    <mergeCell ref="C2:H2"/>
    <mergeCell ref="C3:E3"/>
    <mergeCell ref="C6:D6"/>
    <mergeCell ref="B9:I9"/>
  </mergeCells>
  <pageMargins left="0.7" right="0.7" top="0.75" bottom="0.75" header="0.3" footer="0.3"/>
  <pageSetup orientation="portrait"/>
  <drawing r:id="rId1"/>
  <legacyDrawing r:id="rId2"/>
  <oleObjects>
    <mc:AlternateContent xmlns:mc="http://schemas.openxmlformats.org/markup-compatibility/2006">
      <mc:Choice Requires="x14">
        <oleObject progId="Equation.3" shapeId="1026" r:id="rId3">
          <objectPr defaultSize="0" r:id="rId4">
            <anchor moveWithCells="1">
              <from>
                <xdr:col>3</xdr:col>
                <xdr:colOff>825500</xdr:colOff>
                <xdr:row>4</xdr:row>
                <xdr:rowOff>177800</xdr:rowOff>
              </from>
              <to>
                <xdr:col>3</xdr:col>
                <xdr:colOff>965200</xdr:colOff>
                <xdr:row>6</xdr:row>
                <xdr:rowOff>12700</xdr:rowOff>
              </to>
            </anchor>
          </objectPr>
        </oleObject>
      </mc:Choice>
      <mc:Fallback>
        <oleObject progId="Equation.3" shapeId="1026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workbookViewId="0">
      <selection activeCell="L4" sqref="L4"/>
    </sheetView>
  </sheetViews>
  <sheetFormatPr baseColWidth="10" defaultColWidth="8.83203125" defaultRowHeight="14" x14ac:dyDescent="0"/>
  <cols>
    <col min="1" max="1" width="5.33203125" style="5" bestFit="1" customWidth="1"/>
    <col min="2" max="2" width="5" style="2" bestFit="1" customWidth="1"/>
    <col min="3" max="3" width="5.5" style="3" bestFit="1" customWidth="1"/>
    <col min="4" max="4" width="8.6640625" style="4" bestFit="1" customWidth="1"/>
    <col min="5" max="5" width="11.33203125" style="3" bestFit="1" customWidth="1"/>
    <col min="6" max="6" width="9.6640625" style="4" bestFit="1" customWidth="1"/>
    <col min="8" max="8" width="12.5" style="1" bestFit="1" customWidth="1"/>
    <col min="9" max="9" width="17.5" style="4" bestFit="1" customWidth="1"/>
    <col min="10" max="10" width="4.6640625" bestFit="1" customWidth="1"/>
    <col min="12" max="12" width="12" bestFit="1" customWidth="1"/>
  </cols>
  <sheetData>
    <row r="1" spans="1:18">
      <c r="A1" s="5" t="s">
        <v>10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1" t="s">
        <v>7</v>
      </c>
      <c r="H1" s="1" t="s">
        <v>11</v>
      </c>
      <c r="I1" s="4" t="s">
        <v>12</v>
      </c>
      <c r="J1" s="4" t="s">
        <v>16</v>
      </c>
      <c r="K1" s="4" t="s">
        <v>9</v>
      </c>
      <c r="L1" s="4" t="s">
        <v>17</v>
      </c>
      <c r="N1" s="4" t="s">
        <v>9</v>
      </c>
      <c r="O1" s="4" t="s">
        <v>17</v>
      </c>
      <c r="P1" s="4" t="s">
        <v>5</v>
      </c>
      <c r="Q1" s="4" t="s">
        <v>18</v>
      </c>
      <c r="R1" s="4" t="s">
        <v>19</v>
      </c>
    </row>
    <row r="2" spans="1:18">
      <c r="A2" s="5">
        <f ca="1">CRITBINOM(Graphs!$E$5,Graphs!$C$5,RAND())</f>
        <v>46</v>
      </c>
      <c r="B2" s="2">
        <f t="shared" ref="B2:B65" ca="1" si="0">COUNTIF(List,"&lt;="&amp;C2)</f>
        <v>246</v>
      </c>
      <c r="C2" s="3">
        <f ca="1">ROUND(A2/Graphs!$E$5,3)</f>
        <v>0.46</v>
      </c>
      <c r="D2" s="4">
        <v>1</v>
      </c>
      <c r="E2" s="3">
        <f t="shared" ref="E2:E65" ca="1" si="1">VLOOKUP(SMALL($B$2:$B$1001,D2),$B$2:$C$1001,2,FALSE)</f>
        <v>0.35</v>
      </c>
      <c r="F2" s="4">
        <v>1</v>
      </c>
      <c r="G2" s="1">
        <f ca="1">Graphs!$E$5-Data!A2</f>
        <v>54</v>
      </c>
      <c r="H2" s="9">
        <f ca="1">C2-Graphs!$E$6</f>
        <v>-0.54</v>
      </c>
      <c r="I2" s="4">
        <f ca="1">COUNTIF(H2:H1001,"&gt;="&amp;0)</f>
        <v>0</v>
      </c>
      <c r="J2">
        <v>-4</v>
      </c>
      <c r="K2">
        <f>Graphs!$E$6</f>
        <v>1</v>
      </c>
      <c r="L2">
        <v>0</v>
      </c>
      <c r="N2">
        <v>1</v>
      </c>
      <c r="O2">
        <v>0</v>
      </c>
      <c r="P2" t="e">
        <f ca="1">IF(E2&gt;=Graphs!$E$6,Data!F2,NA())</f>
        <v>#N/A</v>
      </c>
      <c r="Q2">
        <f>1-N4</f>
        <v>0</v>
      </c>
      <c r="R2">
        <f>Q2/100</f>
        <v>0</v>
      </c>
    </row>
    <row r="3" spans="1:18">
      <c r="A3" s="5">
        <f ca="1">CRITBINOM(Graphs!$E$5,Graphs!$C$5,RAND())</f>
        <v>54</v>
      </c>
      <c r="B3" s="2">
        <f t="shared" ca="1" si="0"/>
        <v>823</v>
      </c>
      <c r="C3" s="3">
        <f ca="1">ROUND(A3/Graphs!$E$5,3)</f>
        <v>0.54</v>
      </c>
      <c r="D3" s="4">
        <v>2</v>
      </c>
      <c r="E3" s="3">
        <f t="shared" ca="1" si="1"/>
        <v>0.35</v>
      </c>
      <c r="F3" s="4">
        <f ca="1">IF(E3=E2,F2+1,1)</f>
        <v>2</v>
      </c>
      <c r="G3" s="5">
        <f ca="1">Graphs!$E$5-Data!A3</f>
        <v>46</v>
      </c>
      <c r="H3" s="9">
        <f ca="1">C3-Graphs!$E$6</f>
        <v>-0.45999999999999996</v>
      </c>
      <c r="I3" s="6">
        <f ca="1">I2/1000</f>
        <v>0</v>
      </c>
      <c r="J3">
        <v>-3.9</v>
      </c>
      <c r="K3">
        <v>0</v>
      </c>
      <c r="L3">
        <v>0</v>
      </c>
      <c r="N3">
        <f>N4</f>
        <v>1</v>
      </c>
      <c r="O3">
        <v>0</v>
      </c>
      <c r="P3" t="e">
        <f ca="1">IF(E3&gt;=Graphs!$E$6,Data!F3,NA())</f>
        <v>#N/A</v>
      </c>
    </row>
    <row r="4" spans="1:18">
      <c r="A4" s="5">
        <f ca="1">CRITBINOM(Graphs!$E$5,Graphs!$C$5,RAND())</f>
        <v>52</v>
      </c>
      <c r="B4" s="2">
        <f t="shared" ca="1" si="0"/>
        <v>693</v>
      </c>
      <c r="C4" s="3">
        <f ca="1">ROUND(A4/Graphs!$E$5,3)</f>
        <v>0.52</v>
      </c>
      <c r="D4" s="4">
        <v>3</v>
      </c>
      <c r="E4" s="3">
        <f t="shared" ca="1" si="1"/>
        <v>0.36</v>
      </c>
      <c r="F4" s="4">
        <f t="shared" ref="F4:F67" ca="1" si="2">IF(E4=E3,F3+1,1)</f>
        <v>1</v>
      </c>
      <c r="G4" s="5">
        <f ca="1">Graphs!$E$5-Data!A4</f>
        <v>48</v>
      </c>
      <c r="H4" s="9">
        <f ca="1">C4-Graphs!$E$6</f>
        <v>-0.48</v>
      </c>
      <c r="J4">
        <v>-3.8</v>
      </c>
      <c r="K4">
        <v>5.0000000000000001E-3</v>
      </c>
      <c r="L4">
        <f>(1000/Graphs!$E$5)*EXP(-0.5*((K4-$I$10)/$I$12)^2)/($I$12*SQRT(2*PI()))</f>
        <v>4.1623536404057082E-20</v>
      </c>
      <c r="N4">
        <f>Graphs!E6</f>
        <v>1</v>
      </c>
      <c r="O4">
        <f>(1000/Graphs!$E$5)*EXP(-0.5*((N4-$I$10)/$I$12)^2)/($I$12*SQRT(2*PI()))</f>
        <v>1.5389197253412839E-20</v>
      </c>
      <c r="P4" t="e">
        <f ca="1">IF(E4&gt;=Graphs!$E$6,Data!F4,NA())</f>
        <v>#N/A</v>
      </c>
    </row>
    <row r="5" spans="1:18">
      <c r="A5" s="5">
        <f ca="1">CRITBINOM(Graphs!$E$5,Graphs!$C$5,RAND())</f>
        <v>46</v>
      </c>
      <c r="B5" s="2">
        <f t="shared" ca="1" si="0"/>
        <v>246</v>
      </c>
      <c r="C5" s="3">
        <f ca="1">ROUND(A5/Graphs!$E$5,3)</f>
        <v>0.46</v>
      </c>
      <c r="D5" s="4">
        <v>4</v>
      </c>
      <c r="E5" s="3">
        <f t="shared" ca="1" si="1"/>
        <v>0.36</v>
      </c>
      <c r="F5" s="4">
        <f t="shared" ca="1" si="2"/>
        <v>2</v>
      </c>
      <c r="G5" s="5">
        <f ca="1">Graphs!$E$5-Data!A5</f>
        <v>54</v>
      </c>
      <c r="H5" s="9">
        <f ca="1">C5-Graphs!$E$6</f>
        <v>-0.54</v>
      </c>
      <c r="I5" s="4" t="s">
        <v>13</v>
      </c>
      <c r="J5">
        <v>-3.7</v>
      </c>
      <c r="K5">
        <v>0.01</v>
      </c>
      <c r="L5">
        <f>(1000/Graphs!$E$5)*EXP(-0.5*((K5-$I$10)/$I$12)^2)/($I$12*SQRT(2*PI()))</f>
        <v>1.1146000045441621E-19</v>
      </c>
      <c r="N5">
        <f t="shared" ref="N5:N36" si="3">N4+$R$2</f>
        <v>1</v>
      </c>
      <c r="O5">
        <f>(1000/Graphs!$E$5)*EXP(-0.5*((N5-$I$10)/$I$12)^2)/($I$12*SQRT(2*PI()))</f>
        <v>1.5389197253412839E-20</v>
      </c>
      <c r="P5" t="e">
        <f ca="1">IF(E5&gt;=Graphs!$E$6,Data!F5,NA())</f>
        <v>#N/A</v>
      </c>
    </row>
    <row r="6" spans="1:18">
      <c r="A6" s="5">
        <f ca="1">CRITBINOM(Graphs!$E$5,Graphs!$C$5,RAND())</f>
        <v>56</v>
      </c>
      <c r="B6" s="2">
        <f t="shared" ca="1" si="0"/>
        <v>912</v>
      </c>
      <c r="C6" s="3">
        <f ca="1">ROUND(A6/Graphs!$E$5,3)</f>
        <v>0.56000000000000005</v>
      </c>
      <c r="D6" s="4">
        <v>5</v>
      </c>
      <c r="E6" s="3">
        <f t="shared" ca="1" si="1"/>
        <v>0.36</v>
      </c>
      <c r="F6" s="4">
        <f t="shared" ca="1" si="2"/>
        <v>3</v>
      </c>
      <c r="G6" s="5">
        <f ca="1">Graphs!$E$5-Data!A6</f>
        <v>44</v>
      </c>
      <c r="H6" s="9">
        <f ca="1">C6-Graphs!$E$6</f>
        <v>-0.43999999999999995</v>
      </c>
      <c r="I6" s="4">
        <f ca="1">COUNTIF(H2:H1001,"&lt;="&amp;0)</f>
        <v>1000</v>
      </c>
      <c r="J6">
        <v>-3.6</v>
      </c>
      <c r="K6">
        <v>1.4999999999999999E-2</v>
      </c>
      <c r="L6">
        <f>(1000/Graphs!$E$5)*EXP(-0.5*((K6-$I$10)/$I$12)^2)/($I$12*SQRT(2*PI()))</f>
        <v>2.9549909854085295E-19</v>
      </c>
      <c r="N6">
        <f t="shared" si="3"/>
        <v>1</v>
      </c>
      <c r="O6">
        <f>(1000/Graphs!$E$5)*EXP(-0.5*((N6-$I$10)/$I$12)^2)/($I$12*SQRT(2*PI()))</f>
        <v>1.5389197253412839E-20</v>
      </c>
      <c r="P6" t="e">
        <f ca="1">IF(E6&gt;=Graphs!$E$6,Data!F6,NA())</f>
        <v>#N/A</v>
      </c>
    </row>
    <row r="7" spans="1:18">
      <c r="A7" s="5">
        <f ca="1">CRITBINOM(Graphs!$E$5,Graphs!$C$5,RAND())</f>
        <v>48</v>
      </c>
      <c r="B7" s="2">
        <f t="shared" ca="1" si="0"/>
        <v>388</v>
      </c>
      <c r="C7" s="3">
        <f ca="1">ROUND(A7/Graphs!$E$5,3)</f>
        <v>0.48</v>
      </c>
      <c r="D7" s="4">
        <v>6</v>
      </c>
      <c r="E7" s="3">
        <f t="shared" ca="1" si="1"/>
        <v>0.37</v>
      </c>
      <c r="F7" s="4">
        <f t="shared" ca="1" si="2"/>
        <v>1</v>
      </c>
      <c r="G7" s="5">
        <f ca="1">Graphs!$E$5-Data!A7</f>
        <v>52</v>
      </c>
      <c r="H7" s="9">
        <f ca="1">C7-Graphs!$E$6</f>
        <v>-0.52</v>
      </c>
      <c r="I7" s="10">
        <f ca="1">I6/1000</f>
        <v>1</v>
      </c>
      <c r="J7">
        <v>-3.5</v>
      </c>
      <c r="K7">
        <v>0.02</v>
      </c>
      <c r="L7">
        <f>(1000/Graphs!$E$5)*EXP(-0.5*((K7-$I$10)/$I$12)^2)/($I$12*SQRT(2*PI()))</f>
        <v>7.756223863493922E-19</v>
      </c>
      <c r="N7">
        <f t="shared" si="3"/>
        <v>1</v>
      </c>
      <c r="O7">
        <f>(1000/Graphs!$E$5)*EXP(-0.5*((N7-$I$10)/$I$12)^2)/($I$12*SQRT(2*PI()))</f>
        <v>1.5389197253412839E-20</v>
      </c>
      <c r="P7" t="e">
        <f ca="1">IF(E7&gt;=Graphs!$E$6,Data!F7,NA())</f>
        <v>#N/A</v>
      </c>
    </row>
    <row r="8" spans="1:18">
      <c r="A8" s="5">
        <f ca="1">CRITBINOM(Graphs!$E$5,Graphs!$C$5,RAND())</f>
        <v>46</v>
      </c>
      <c r="B8" s="2">
        <f t="shared" ca="1" si="0"/>
        <v>246</v>
      </c>
      <c r="C8" s="3">
        <f ca="1">ROUND(A8/Graphs!$E$5,3)</f>
        <v>0.46</v>
      </c>
      <c r="D8" s="4">
        <v>7</v>
      </c>
      <c r="E8" s="3">
        <f t="shared" ca="1" si="1"/>
        <v>0.37</v>
      </c>
      <c r="F8" s="4">
        <f t="shared" ca="1" si="2"/>
        <v>2</v>
      </c>
      <c r="G8" s="5">
        <f ca="1">Graphs!$E$5-Data!A8</f>
        <v>54</v>
      </c>
      <c r="H8" s="9">
        <f ca="1">C8-Graphs!$E$6</f>
        <v>-0.54</v>
      </c>
      <c r="J8">
        <v>-3.4</v>
      </c>
      <c r="K8">
        <v>2.5000000000000001E-2</v>
      </c>
      <c r="L8">
        <f>(1000/Graphs!$E$5)*EXP(-0.5*((K8-$I$10)/$I$12)^2)/($I$12*SQRT(2*PI()))</f>
        <v>2.0155870788600308E-18</v>
      </c>
      <c r="N8">
        <f t="shared" si="3"/>
        <v>1</v>
      </c>
      <c r="O8">
        <f>(1000/Graphs!$E$5)*EXP(-0.5*((N8-$I$10)/$I$12)^2)/($I$12*SQRT(2*PI()))</f>
        <v>1.5389197253412839E-20</v>
      </c>
      <c r="P8" t="e">
        <f ca="1">IF(E8&gt;=Graphs!$E$6,Data!F8,NA())</f>
        <v>#N/A</v>
      </c>
    </row>
    <row r="9" spans="1:18">
      <c r="A9" s="5">
        <f ca="1">CRITBINOM(Graphs!$E$5,Graphs!$C$5,RAND())</f>
        <v>60</v>
      </c>
      <c r="B9" s="2">
        <f t="shared" ca="1" si="0"/>
        <v>982</v>
      </c>
      <c r="C9" s="3">
        <f ca="1">ROUND(A9/Graphs!$E$5,3)</f>
        <v>0.6</v>
      </c>
      <c r="D9" s="4">
        <v>8</v>
      </c>
      <c r="E9" s="3">
        <f t="shared" ca="1" si="1"/>
        <v>0.38</v>
      </c>
      <c r="F9" s="4">
        <f t="shared" ca="1" si="2"/>
        <v>1</v>
      </c>
      <c r="G9" s="5">
        <f ca="1">Graphs!$E$5-Data!A9</f>
        <v>40</v>
      </c>
      <c r="H9" s="9">
        <f ca="1">C9-Graphs!$E$6</f>
        <v>-0.4</v>
      </c>
      <c r="I9" s="4" t="s">
        <v>14</v>
      </c>
      <c r="J9">
        <v>-3.3</v>
      </c>
      <c r="K9">
        <v>0.03</v>
      </c>
      <c r="L9">
        <f>(1000/Graphs!$E$5)*EXP(-0.5*((K9-$I$10)/$I$12)^2)/($I$12*SQRT(2*PI()))</f>
        <v>5.1857294022008517E-18</v>
      </c>
      <c r="N9">
        <f t="shared" si="3"/>
        <v>1</v>
      </c>
      <c r="O9">
        <f>(1000/Graphs!$E$5)*EXP(-0.5*((N9-$I$10)/$I$12)^2)/($I$12*SQRT(2*PI()))</f>
        <v>1.5389197253412839E-20</v>
      </c>
      <c r="P9" t="e">
        <f ca="1">IF(E9&gt;=Graphs!$E$6,Data!F9,NA())</f>
        <v>#N/A</v>
      </c>
    </row>
    <row r="10" spans="1:18">
      <c r="A10" s="5">
        <f ca="1">CRITBINOM(Graphs!$E$5,Graphs!$C$5,RAND())</f>
        <v>56</v>
      </c>
      <c r="B10" s="2">
        <f t="shared" ca="1" si="0"/>
        <v>912</v>
      </c>
      <c r="C10" s="3">
        <f ca="1">ROUND(A10/Graphs!$E$5,3)</f>
        <v>0.56000000000000005</v>
      </c>
      <c r="D10" s="4">
        <v>9</v>
      </c>
      <c r="E10" s="3">
        <f t="shared" ca="1" si="1"/>
        <v>0.38</v>
      </c>
      <c r="F10" s="4">
        <f t="shared" ca="1" si="2"/>
        <v>2</v>
      </c>
      <c r="G10" s="5">
        <f ca="1">Graphs!$E$5-Data!A10</f>
        <v>44</v>
      </c>
      <c r="H10" s="9">
        <f ca="1">C10-Graphs!$E$6</f>
        <v>-0.43999999999999995</v>
      </c>
      <c r="I10" s="4">
        <f>Graphs!$C$5</f>
        <v>0.5</v>
      </c>
      <c r="J10">
        <v>-3.2</v>
      </c>
      <c r="K10">
        <v>3.5000000000000003E-2</v>
      </c>
      <c r="L10">
        <f>(1000/Graphs!$E$5)*EXP(-0.5*((K10-$I$10)/$I$12)^2)/($I$12*SQRT(2*PI()))</f>
        <v>1.3209159721478805E-17</v>
      </c>
      <c r="N10">
        <f t="shared" si="3"/>
        <v>1</v>
      </c>
      <c r="O10">
        <f>(1000/Graphs!$E$5)*EXP(-0.5*((N10-$I$10)/$I$12)^2)/($I$12*SQRT(2*PI()))</f>
        <v>1.5389197253412839E-20</v>
      </c>
      <c r="P10" t="e">
        <f ca="1">IF(E10&gt;=Graphs!$E$6,Data!F10,NA())</f>
        <v>#N/A</v>
      </c>
    </row>
    <row r="11" spans="1:18">
      <c r="A11" s="5">
        <f ca="1">CRITBINOM(Graphs!$E$5,Graphs!$C$5,RAND())</f>
        <v>56</v>
      </c>
      <c r="B11" s="2">
        <f t="shared" ca="1" si="0"/>
        <v>912</v>
      </c>
      <c r="C11" s="3">
        <f ca="1">ROUND(A11/Graphs!$E$5,3)</f>
        <v>0.56000000000000005</v>
      </c>
      <c r="D11" s="4">
        <v>10</v>
      </c>
      <c r="E11" s="3">
        <f t="shared" ca="1" si="1"/>
        <v>0.38</v>
      </c>
      <c r="F11" s="4">
        <f t="shared" ca="1" si="2"/>
        <v>3</v>
      </c>
      <c r="G11" s="5">
        <f ca="1">Graphs!$E$5-Data!A11</f>
        <v>44</v>
      </c>
      <c r="H11" s="9">
        <f ca="1">C11-Graphs!$E$6</f>
        <v>-0.43999999999999995</v>
      </c>
      <c r="I11" s="4" t="s">
        <v>15</v>
      </c>
      <c r="J11">
        <v>-3.1</v>
      </c>
      <c r="K11">
        <v>0.04</v>
      </c>
      <c r="L11">
        <f>(1000/Graphs!$E$5)*EXP(-0.5*((K11-$I$10)/$I$12)^2)/($I$12*SQRT(2*PI()))</f>
        <v>3.3311760647598581E-17</v>
      </c>
      <c r="N11">
        <f t="shared" si="3"/>
        <v>1</v>
      </c>
      <c r="O11">
        <f>(1000/Graphs!$E$5)*EXP(-0.5*((N11-$I$10)/$I$12)^2)/($I$12*SQRT(2*PI()))</f>
        <v>1.5389197253412839E-20</v>
      </c>
      <c r="P11" t="e">
        <f ca="1">IF(E11&gt;=Graphs!$E$6,Data!F11,NA())</f>
        <v>#N/A</v>
      </c>
    </row>
    <row r="12" spans="1:18">
      <c r="A12" s="5">
        <f ca="1">CRITBINOM(Graphs!$E$5,Graphs!$C$5,RAND())</f>
        <v>55</v>
      </c>
      <c r="B12" s="2">
        <f t="shared" ca="1" si="0"/>
        <v>871</v>
      </c>
      <c r="C12" s="3">
        <f ca="1">ROUND(A12/Graphs!$E$5,3)</f>
        <v>0.55000000000000004</v>
      </c>
      <c r="D12" s="4">
        <v>11</v>
      </c>
      <c r="E12" s="3">
        <f t="shared" ca="1" si="1"/>
        <v>0.38</v>
      </c>
      <c r="F12" s="4">
        <f t="shared" ca="1" si="2"/>
        <v>4</v>
      </c>
      <c r="G12" s="5">
        <f ca="1">Graphs!$E$5-Data!A12</f>
        <v>45</v>
      </c>
      <c r="H12" s="9">
        <f ca="1">C12-Graphs!$E$6</f>
        <v>-0.44999999999999996</v>
      </c>
      <c r="I12" s="4">
        <f>SQRT(Graphs!C5*(1-Graphs!C5)/Graphs!E5)</f>
        <v>0.05</v>
      </c>
      <c r="J12">
        <v>-3</v>
      </c>
      <c r="K12">
        <v>4.4999999999999998E-2</v>
      </c>
      <c r="L12">
        <f>(1000/Graphs!$E$5)*EXP(-0.5*((K12-$I$10)/$I$12)^2)/($I$12*SQRT(2*PI()))</f>
        <v>8.3171979582303196E-17</v>
      </c>
      <c r="N12">
        <f t="shared" si="3"/>
        <v>1</v>
      </c>
      <c r="O12">
        <f>(1000/Graphs!$E$5)*EXP(-0.5*((N12-$I$10)/$I$12)^2)/($I$12*SQRT(2*PI()))</f>
        <v>1.5389197253412839E-20</v>
      </c>
      <c r="P12" t="e">
        <f ca="1">IF(E12&gt;=Graphs!$E$6,Data!F12,NA())</f>
        <v>#N/A</v>
      </c>
    </row>
    <row r="13" spans="1:18">
      <c r="A13" s="5">
        <f ca="1">CRITBINOM(Graphs!$E$5,Graphs!$C$5,RAND())</f>
        <v>47</v>
      </c>
      <c r="B13" s="2">
        <f t="shared" ca="1" si="0"/>
        <v>303</v>
      </c>
      <c r="C13" s="3">
        <f ca="1">ROUND(A13/Graphs!$E$5,3)</f>
        <v>0.47</v>
      </c>
      <c r="D13" s="4">
        <v>12</v>
      </c>
      <c r="E13" s="3">
        <f t="shared" ca="1" si="1"/>
        <v>0.38</v>
      </c>
      <c r="F13" s="4">
        <f t="shared" ca="1" si="2"/>
        <v>5</v>
      </c>
      <c r="G13" s="5">
        <f ca="1">Graphs!$E$5-Data!A13</f>
        <v>53</v>
      </c>
      <c r="H13" s="9">
        <f ca="1">C13-Graphs!$E$6</f>
        <v>-0.53</v>
      </c>
      <c r="J13">
        <v>-2.9</v>
      </c>
      <c r="K13">
        <v>0.05</v>
      </c>
      <c r="L13">
        <f>(1000/Graphs!$E$5)*EXP(-0.5*((K13-$I$10)/$I$12)^2)/($I$12*SQRT(2*PI()))</f>
        <v>2.0559547143337832E-16</v>
      </c>
      <c r="N13">
        <f t="shared" si="3"/>
        <v>1</v>
      </c>
      <c r="O13">
        <f>(1000/Graphs!$E$5)*EXP(-0.5*((N13-$I$10)/$I$12)^2)/($I$12*SQRT(2*PI()))</f>
        <v>1.5389197253412839E-20</v>
      </c>
      <c r="P13" t="e">
        <f ca="1">IF(E13&gt;=Graphs!$E$6,Data!F13,NA())</f>
        <v>#N/A</v>
      </c>
    </row>
    <row r="14" spans="1:18">
      <c r="A14" s="5">
        <f ca="1">CRITBINOM(Graphs!$E$5,Graphs!$C$5,RAND())</f>
        <v>50</v>
      </c>
      <c r="B14" s="2">
        <f t="shared" ca="1" si="0"/>
        <v>559</v>
      </c>
      <c r="C14" s="3">
        <f ca="1">ROUND(A14/Graphs!$E$5,3)</f>
        <v>0.5</v>
      </c>
      <c r="D14" s="4">
        <v>13</v>
      </c>
      <c r="E14" s="3">
        <f t="shared" ca="1" si="1"/>
        <v>0.38</v>
      </c>
      <c r="F14" s="4">
        <f t="shared" ca="1" si="2"/>
        <v>6</v>
      </c>
      <c r="G14" s="5">
        <f ca="1">Graphs!$E$5-Data!A14</f>
        <v>50</v>
      </c>
      <c r="H14" s="9">
        <f ca="1">C14-Graphs!$E$6</f>
        <v>-0.5</v>
      </c>
      <c r="J14">
        <v>-2.8</v>
      </c>
      <c r="K14">
        <v>5.5E-2</v>
      </c>
      <c r="L14">
        <f>(1000/Graphs!$E$5)*EXP(-0.5*((K14-$I$10)/$I$12)^2)/($I$12*SQRT(2*PI()))</f>
        <v>5.0316115539028091E-16</v>
      </c>
      <c r="N14">
        <f t="shared" si="3"/>
        <v>1</v>
      </c>
      <c r="O14">
        <f>(1000/Graphs!$E$5)*EXP(-0.5*((N14-$I$10)/$I$12)^2)/($I$12*SQRT(2*PI()))</f>
        <v>1.5389197253412839E-20</v>
      </c>
      <c r="P14" t="e">
        <f ca="1">IF(E14&gt;=Graphs!$E$6,Data!F14,NA())</f>
        <v>#N/A</v>
      </c>
    </row>
    <row r="15" spans="1:18">
      <c r="A15" s="5">
        <f ca="1">CRITBINOM(Graphs!$E$5,Graphs!$C$5,RAND())</f>
        <v>49</v>
      </c>
      <c r="B15" s="2">
        <f t="shared" ca="1" si="0"/>
        <v>477</v>
      </c>
      <c r="C15" s="3">
        <f ca="1">ROUND(A15/Graphs!$E$5,3)</f>
        <v>0.49</v>
      </c>
      <c r="D15" s="4">
        <v>14</v>
      </c>
      <c r="E15" s="3">
        <f t="shared" ca="1" si="1"/>
        <v>0.38</v>
      </c>
      <c r="F15" s="4">
        <f t="shared" ca="1" si="2"/>
        <v>7</v>
      </c>
      <c r="G15" s="5">
        <f ca="1">Graphs!$E$5-Data!A15</f>
        <v>51</v>
      </c>
      <c r="H15" s="9">
        <f ca="1">C15-Graphs!$E$6</f>
        <v>-0.51</v>
      </c>
      <c r="J15">
        <v>-2.7</v>
      </c>
      <c r="K15">
        <v>0.06</v>
      </c>
      <c r="L15">
        <f>(1000/Graphs!$E$5)*EXP(-0.5*((K15-$I$10)/$I$12)^2)/($I$12*SQRT(2*PI()))</f>
        <v>1.2191516259125011E-15</v>
      </c>
      <c r="N15">
        <f t="shared" si="3"/>
        <v>1</v>
      </c>
      <c r="O15">
        <f>(1000/Graphs!$E$5)*EXP(-0.5*((N15-$I$10)/$I$12)^2)/($I$12*SQRT(2*PI()))</f>
        <v>1.5389197253412839E-20</v>
      </c>
      <c r="P15" t="e">
        <f ca="1">IF(E15&gt;=Graphs!$E$6,Data!F15,NA())</f>
        <v>#N/A</v>
      </c>
    </row>
    <row r="16" spans="1:18">
      <c r="A16" s="5">
        <f ca="1">CRITBINOM(Graphs!$E$5,Graphs!$C$5,RAND())</f>
        <v>55</v>
      </c>
      <c r="B16" s="2">
        <f t="shared" ca="1" si="0"/>
        <v>871</v>
      </c>
      <c r="C16" s="3">
        <f ca="1">ROUND(A16/Graphs!$E$5,3)</f>
        <v>0.55000000000000004</v>
      </c>
      <c r="D16" s="4">
        <v>15</v>
      </c>
      <c r="E16" s="3">
        <f t="shared" ca="1" si="1"/>
        <v>0.38</v>
      </c>
      <c r="F16" s="4">
        <f t="shared" ca="1" si="2"/>
        <v>8</v>
      </c>
      <c r="G16" s="5">
        <f ca="1">Graphs!$E$5-Data!A16</f>
        <v>45</v>
      </c>
      <c r="H16" s="9">
        <f ca="1">C16-Graphs!$E$6</f>
        <v>-0.44999999999999996</v>
      </c>
      <c r="J16">
        <v>-2.6</v>
      </c>
      <c r="K16">
        <v>6.5000000000000002E-2</v>
      </c>
      <c r="L16">
        <f>(1000/Graphs!$E$5)*EXP(-0.5*((K16-$I$10)/$I$12)^2)/($I$12*SQRT(2*PI()))</f>
        <v>2.9245927150013158E-15</v>
      </c>
      <c r="N16">
        <f t="shared" si="3"/>
        <v>1</v>
      </c>
      <c r="O16">
        <f>(1000/Graphs!$E$5)*EXP(-0.5*((N16-$I$10)/$I$12)^2)/($I$12*SQRT(2*PI()))</f>
        <v>1.5389197253412839E-20</v>
      </c>
      <c r="P16" t="e">
        <f ca="1">IF(E16&gt;=Graphs!$E$6,Data!F16,NA())</f>
        <v>#N/A</v>
      </c>
    </row>
    <row r="17" spans="1:16">
      <c r="A17" s="5">
        <f ca="1">CRITBINOM(Graphs!$E$5,Graphs!$C$5,RAND())</f>
        <v>40</v>
      </c>
      <c r="B17" s="2">
        <f t="shared" ca="1" si="0"/>
        <v>37</v>
      </c>
      <c r="C17" s="3">
        <f ca="1">ROUND(A17/Graphs!$E$5,3)</f>
        <v>0.4</v>
      </c>
      <c r="D17" s="4">
        <v>16</v>
      </c>
      <c r="E17" s="3">
        <f t="shared" ca="1" si="1"/>
        <v>0.38</v>
      </c>
      <c r="F17" s="4">
        <f t="shared" ca="1" si="2"/>
        <v>9</v>
      </c>
      <c r="G17" s="5">
        <f ca="1">Graphs!$E$5-Data!A17</f>
        <v>60</v>
      </c>
      <c r="H17" s="9">
        <f ca="1">C17-Graphs!$E$6</f>
        <v>-0.6</v>
      </c>
      <c r="J17">
        <v>-2.5</v>
      </c>
      <c r="K17">
        <v>7.0000000000000007E-2</v>
      </c>
      <c r="L17">
        <f>(1000/Graphs!$E$5)*EXP(-0.5*((K17-$I$10)/$I$12)^2)/($I$12*SQRT(2*PI()))</f>
        <v>6.9459254971324161E-15</v>
      </c>
      <c r="N17">
        <f t="shared" si="3"/>
        <v>1</v>
      </c>
      <c r="O17">
        <f>(1000/Graphs!$E$5)*EXP(-0.5*((N17-$I$10)/$I$12)^2)/($I$12*SQRT(2*PI()))</f>
        <v>1.5389197253412839E-20</v>
      </c>
      <c r="P17" t="e">
        <f ca="1">IF(E17&gt;=Graphs!$E$6,Data!F17,NA())</f>
        <v>#N/A</v>
      </c>
    </row>
    <row r="18" spans="1:16">
      <c r="A18" s="5">
        <f ca="1">CRITBINOM(Graphs!$E$5,Graphs!$C$5,RAND())</f>
        <v>45</v>
      </c>
      <c r="B18" s="2">
        <f t="shared" ca="1" si="0"/>
        <v>195</v>
      </c>
      <c r="C18" s="3">
        <f ca="1">ROUND(A18/Graphs!$E$5,3)</f>
        <v>0.45</v>
      </c>
      <c r="D18" s="4">
        <v>17</v>
      </c>
      <c r="E18" s="3">
        <f t="shared" ca="1" si="1"/>
        <v>0.38</v>
      </c>
      <c r="F18" s="4">
        <f t="shared" ca="1" si="2"/>
        <v>10</v>
      </c>
      <c r="G18" s="5">
        <f ca="1">Graphs!$E$5-Data!A18</f>
        <v>55</v>
      </c>
      <c r="H18" s="9">
        <f ca="1">C18-Graphs!$E$6</f>
        <v>-0.55000000000000004</v>
      </c>
      <c r="J18">
        <v>-2.4</v>
      </c>
      <c r="K18">
        <v>7.4999999999999997E-2</v>
      </c>
      <c r="L18">
        <f>(1000/Graphs!$E$5)*EXP(-0.5*((K18-$I$10)/$I$12)^2)/($I$12*SQRT(2*PI()))</f>
        <v>1.6332471263339101E-14</v>
      </c>
      <c r="N18">
        <f t="shared" si="3"/>
        <v>1</v>
      </c>
      <c r="O18">
        <f>(1000/Graphs!$E$5)*EXP(-0.5*((N18-$I$10)/$I$12)^2)/($I$12*SQRT(2*PI()))</f>
        <v>1.5389197253412839E-20</v>
      </c>
      <c r="P18" t="e">
        <f ca="1">IF(E18&gt;=Graphs!$E$6,Data!F18,NA())</f>
        <v>#N/A</v>
      </c>
    </row>
    <row r="19" spans="1:16">
      <c r="A19" s="5">
        <f ca="1">CRITBINOM(Graphs!$E$5,Graphs!$C$5,RAND())</f>
        <v>51</v>
      </c>
      <c r="B19" s="2">
        <f t="shared" ca="1" si="0"/>
        <v>632</v>
      </c>
      <c r="C19" s="3">
        <f ca="1">ROUND(A19/Graphs!$E$5,3)</f>
        <v>0.51</v>
      </c>
      <c r="D19" s="4">
        <v>18</v>
      </c>
      <c r="E19" s="3">
        <f t="shared" ca="1" si="1"/>
        <v>0.38</v>
      </c>
      <c r="F19" s="4">
        <f t="shared" ca="1" si="2"/>
        <v>11</v>
      </c>
      <c r="G19" s="5">
        <f ca="1">Graphs!$E$5-Data!A19</f>
        <v>49</v>
      </c>
      <c r="H19" s="9">
        <f ca="1">C19-Graphs!$E$6</f>
        <v>-0.49</v>
      </c>
      <c r="J19">
        <v>-2.2999999999999998</v>
      </c>
      <c r="K19">
        <v>0.08</v>
      </c>
      <c r="L19">
        <f>(1000/Graphs!$E$5)*EXP(-0.5*((K19-$I$10)/$I$12)^2)/($I$12*SQRT(2*PI()))</f>
        <v>3.8021630758159816E-14</v>
      </c>
      <c r="N19">
        <f t="shared" si="3"/>
        <v>1</v>
      </c>
      <c r="O19">
        <f>(1000/Graphs!$E$5)*EXP(-0.5*((N19-$I$10)/$I$12)^2)/($I$12*SQRT(2*PI()))</f>
        <v>1.5389197253412839E-20</v>
      </c>
      <c r="P19" t="e">
        <f ca="1">IF(E19&gt;=Graphs!$E$6,Data!F19,NA())</f>
        <v>#N/A</v>
      </c>
    </row>
    <row r="20" spans="1:16">
      <c r="A20" s="5">
        <f ca="1">CRITBINOM(Graphs!$E$5,Graphs!$C$5,RAND())</f>
        <v>56</v>
      </c>
      <c r="B20" s="2">
        <f t="shared" ca="1" si="0"/>
        <v>912</v>
      </c>
      <c r="C20" s="3">
        <f ca="1">ROUND(A20/Graphs!$E$5,3)</f>
        <v>0.56000000000000005</v>
      </c>
      <c r="D20" s="4">
        <v>19</v>
      </c>
      <c r="E20" s="3">
        <f t="shared" ca="1" si="1"/>
        <v>0.38</v>
      </c>
      <c r="F20" s="4">
        <f t="shared" ca="1" si="2"/>
        <v>12</v>
      </c>
      <c r="G20" s="5">
        <f ca="1">Graphs!$E$5-Data!A20</f>
        <v>44</v>
      </c>
      <c r="H20" s="9">
        <f ca="1">C20-Graphs!$E$6</f>
        <v>-0.43999999999999995</v>
      </c>
      <c r="J20">
        <v>-2.2000000000000002</v>
      </c>
      <c r="K20">
        <v>8.5000000000000006E-2</v>
      </c>
      <c r="L20">
        <f>(1000/Graphs!$E$5)*EXP(-0.5*((K20-$I$10)/$I$12)^2)/($I$12*SQRT(2*PI()))</f>
        <v>8.7632788710187761E-14</v>
      </c>
      <c r="N20">
        <f t="shared" si="3"/>
        <v>1</v>
      </c>
      <c r="O20">
        <f>(1000/Graphs!$E$5)*EXP(-0.5*((N20-$I$10)/$I$12)^2)/($I$12*SQRT(2*PI()))</f>
        <v>1.5389197253412839E-20</v>
      </c>
      <c r="P20" t="e">
        <f ca="1">IF(E20&gt;=Graphs!$E$6,Data!F20,NA())</f>
        <v>#N/A</v>
      </c>
    </row>
    <row r="21" spans="1:16">
      <c r="A21" s="5">
        <f ca="1">CRITBINOM(Graphs!$E$5,Graphs!$C$5,RAND())</f>
        <v>51</v>
      </c>
      <c r="B21" s="2">
        <f t="shared" ca="1" si="0"/>
        <v>632</v>
      </c>
      <c r="C21" s="3">
        <f ca="1">ROUND(A21/Graphs!$E$5,3)</f>
        <v>0.51</v>
      </c>
      <c r="D21" s="4">
        <v>20</v>
      </c>
      <c r="E21" s="3">
        <f t="shared" ca="1" si="1"/>
        <v>0.38</v>
      </c>
      <c r="F21" s="4">
        <f t="shared" ca="1" si="2"/>
        <v>13</v>
      </c>
      <c r="G21" s="5">
        <f ca="1">Graphs!$E$5-Data!A21</f>
        <v>49</v>
      </c>
      <c r="H21" s="9">
        <f ca="1">C21-Graphs!$E$6</f>
        <v>-0.49</v>
      </c>
      <c r="J21">
        <v>-2.1</v>
      </c>
      <c r="K21">
        <v>0.09</v>
      </c>
      <c r="L21">
        <f>(1000/Graphs!$E$5)*EXP(-0.5*((K21-$I$10)/$I$12)^2)/($I$12*SQRT(2*PI()))</f>
        <v>1.9996757496994356E-13</v>
      </c>
      <c r="N21">
        <f t="shared" si="3"/>
        <v>1</v>
      </c>
      <c r="O21">
        <f>(1000/Graphs!$E$5)*EXP(-0.5*((N21-$I$10)/$I$12)^2)/($I$12*SQRT(2*PI()))</f>
        <v>1.5389197253412839E-20</v>
      </c>
      <c r="P21" t="e">
        <f ca="1">IF(E21&gt;=Graphs!$E$6,Data!F21,NA())</f>
        <v>#N/A</v>
      </c>
    </row>
    <row r="22" spans="1:16">
      <c r="A22" s="5">
        <f ca="1">CRITBINOM(Graphs!$E$5,Graphs!$C$5,RAND())</f>
        <v>54</v>
      </c>
      <c r="B22" s="2">
        <f t="shared" ca="1" si="0"/>
        <v>823</v>
      </c>
      <c r="C22" s="3">
        <f ca="1">ROUND(A22/Graphs!$E$5,3)</f>
        <v>0.54</v>
      </c>
      <c r="D22" s="4">
        <v>21</v>
      </c>
      <c r="E22" s="3">
        <f t="shared" ca="1" si="1"/>
        <v>0.39</v>
      </c>
      <c r="F22" s="4">
        <f t="shared" ca="1" si="2"/>
        <v>1</v>
      </c>
      <c r="G22" s="5">
        <f ca="1">Graphs!$E$5-Data!A22</f>
        <v>46</v>
      </c>
      <c r="H22" s="9">
        <f ca="1">C22-Graphs!$E$6</f>
        <v>-0.45999999999999996</v>
      </c>
      <c r="J22">
        <v>-2</v>
      </c>
      <c r="K22">
        <v>9.5000000000000001E-2</v>
      </c>
      <c r="L22">
        <f>(1000/Graphs!$E$5)*EXP(-0.5*((K22-$I$10)/$I$12)^2)/($I$12*SQRT(2*PI()))</f>
        <v>4.5176188063086062E-13</v>
      </c>
      <c r="N22">
        <f t="shared" si="3"/>
        <v>1</v>
      </c>
      <c r="O22">
        <f>(1000/Graphs!$E$5)*EXP(-0.5*((N22-$I$10)/$I$12)^2)/($I$12*SQRT(2*PI()))</f>
        <v>1.5389197253412839E-20</v>
      </c>
      <c r="P22" t="e">
        <f ca="1">IF(E22&gt;=Graphs!$E$6,Data!F22,NA())</f>
        <v>#N/A</v>
      </c>
    </row>
    <row r="23" spans="1:16">
      <c r="A23" s="5">
        <f ca="1">CRITBINOM(Graphs!$E$5,Graphs!$C$5,RAND())</f>
        <v>54</v>
      </c>
      <c r="B23" s="2">
        <f t="shared" ca="1" si="0"/>
        <v>823</v>
      </c>
      <c r="C23" s="3">
        <f ca="1">ROUND(A23/Graphs!$E$5,3)</f>
        <v>0.54</v>
      </c>
      <c r="D23" s="4">
        <v>22</v>
      </c>
      <c r="E23" s="3">
        <f t="shared" ca="1" si="1"/>
        <v>0.39</v>
      </c>
      <c r="F23" s="4">
        <f t="shared" ca="1" si="2"/>
        <v>2</v>
      </c>
      <c r="G23" s="5">
        <f ca="1">Graphs!$E$5-Data!A23</f>
        <v>46</v>
      </c>
      <c r="H23" s="9">
        <f ca="1">C23-Graphs!$E$6</f>
        <v>-0.45999999999999996</v>
      </c>
      <c r="J23">
        <v>-1.9</v>
      </c>
      <c r="K23">
        <v>0.1</v>
      </c>
      <c r="L23">
        <f>(1000/Graphs!$E$5)*EXP(-0.5*((K23-$I$10)/$I$12)^2)/($I$12*SQRT(2*PI()))</f>
        <v>1.0104542167073785E-12</v>
      </c>
      <c r="N23">
        <f t="shared" si="3"/>
        <v>1</v>
      </c>
      <c r="O23">
        <f>(1000/Graphs!$E$5)*EXP(-0.5*((N23-$I$10)/$I$12)^2)/($I$12*SQRT(2*PI()))</f>
        <v>1.5389197253412839E-20</v>
      </c>
      <c r="P23" t="e">
        <f ca="1">IF(E23&gt;=Graphs!$E$6,Data!F23,NA())</f>
        <v>#N/A</v>
      </c>
    </row>
    <row r="24" spans="1:16">
      <c r="A24" s="5">
        <f ca="1">CRITBINOM(Graphs!$E$5,Graphs!$C$5,RAND())</f>
        <v>42</v>
      </c>
      <c r="B24" s="2">
        <f t="shared" ca="1" si="0"/>
        <v>77</v>
      </c>
      <c r="C24" s="3">
        <f ca="1">ROUND(A24/Graphs!$E$5,3)</f>
        <v>0.42</v>
      </c>
      <c r="D24" s="4">
        <v>23</v>
      </c>
      <c r="E24" s="3">
        <f t="shared" ca="1" si="1"/>
        <v>0.39</v>
      </c>
      <c r="F24" s="4">
        <f t="shared" ca="1" si="2"/>
        <v>3</v>
      </c>
      <c r="G24" s="5">
        <f ca="1">Graphs!$E$5-Data!A24</f>
        <v>58</v>
      </c>
      <c r="H24" s="9">
        <f ca="1">C24-Graphs!$E$6</f>
        <v>-0.58000000000000007</v>
      </c>
      <c r="J24">
        <v>-1.8</v>
      </c>
      <c r="K24">
        <v>0.105</v>
      </c>
      <c r="L24">
        <f>(1000/Graphs!$E$5)*EXP(-0.5*((K24-$I$10)/$I$12)^2)/($I$12*SQRT(2*PI()))</f>
        <v>2.2375912428703634E-12</v>
      </c>
      <c r="N24">
        <f t="shared" si="3"/>
        <v>1</v>
      </c>
      <c r="O24">
        <f>(1000/Graphs!$E$5)*EXP(-0.5*((N24-$I$10)/$I$12)^2)/($I$12*SQRT(2*PI()))</f>
        <v>1.5389197253412839E-20</v>
      </c>
      <c r="P24" t="e">
        <f ca="1">IF(E24&gt;=Graphs!$E$6,Data!F24,NA())</f>
        <v>#N/A</v>
      </c>
    </row>
    <row r="25" spans="1:16">
      <c r="A25" s="5">
        <f ca="1">CRITBINOM(Graphs!$E$5,Graphs!$C$5,RAND())</f>
        <v>58</v>
      </c>
      <c r="B25" s="2">
        <f t="shared" ca="1" si="0"/>
        <v>963</v>
      </c>
      <c r="C25" s="3">
        <f ca="1">ROUND(A25/Graphs!$E$5,3)</f>
        <v>0.57999999999999996</v>
      </c>
      <c r="D25" s="4">
        <v>24</v>
      </c>
      <c r="E25" s="3">
        <f t="shared" ca="1" si="1"/>
        <v>0.39</v>
      </c>
      <c r="F25" s="4">
        <f t="shared" ca="1" si="2"/>
        <v>4</v>
      </c>
      <c r="G25" s="5">
        <f ca="1">Graphs!$E$5-Data!A25</f>
        <v>42</v>
      </c>
      <c r="H25" s="9">
        <f ca="1">C25-Graphs!$E$6</f>
        <v>-0.42000000000000004</v>
      </c>
      <c r="J25">
        <v>-1.7</v>
      </c>
      <c r="K25">
        <v>0.11</v>
      </c>
      <c r="L25">
        <f>(1000/Graphs!$E$5)*EXP(-0.5*((K25-$I$10)/$I$12)^2)/($I$12*SQRT(2*PI()))</f>
        <v>4.9057105713928645E-12</v>
      </c>
      <c r="N25">
        <f t="shared" si="3"/>
        <v>1</v>
      </c>
      <c r="O25">
        <f>(1000/Graphs!$E$5)*EXP(-0.5*((N25-$I$10)/$I$12)^2)/($I$12*SQRT(2*PI()))</f>
        <v>1.5389197253412839E-20</v>
      </c>
      <c r="P25" t="e">
        <f ca="1">IF(E25&gt;=Graphs!$E$6,Data!F25,NA())</f>
        <v>#N/A</v>
      </c>
    </row>
    <row r="26" spans="1:16">
      <c r="A26" s="5">
        <f ca="1">CRITBINOM(Graphs!$E$5,Graphs!$C$5,RAND())</f>
        <v>53</v>
      </c>
      <c r="B26" s="2">
        <f t="shared" ca="1" si="0"/>
        <v>767</v>
      </c>
      <c r="C26" s="3">
        <f ca="1">ROUND(A26/Graphs!$E$5,3)</f>
        <v>0.53</v>
      </c>
      <c r="D26" s="4">
        <v>25</v>
      </c>
      <c r="E26" s="3">
        <f t="shared" ca="1" si="1"/>
        <v>0.39</v>
      </c>
      <c r="F26" s="4">
        <f t="shared" ca="1" si="2"/>
        <v>5</v>
      </c>
      <c r="G26" s="5">
        <f ca="1">Graphs!$E$5-Data!A26</f>
        <v>47</v>
      </c>
      <c r="H26" s="9">
        <f ca="1">C26-Graphs!$E$6</f>
        <v>-0.47</v>
      </c>
      <c r="J26">
        <v>-1.6</v>
      </c>
      <c r="K26">
        <v>0.115</v>
      </c>
      <c r="L26">
        <f>(1000/Graphs!$E$5)*EXP(-0.5*((K26-$I$10)/$I$12)^2)/($I$12*SQRT(2*PI()))</f>
        <v>1.0648296744505886E-11</v>
      </c>
      <c r="N26">
        <f t="shared" si="3"/>
        <v>1</v>
      </c>
      <c r="O26">
        <f>(1000/Graphs!$E$5)*EXP(-0.5*((N26-$I$10)/$I$12)^2)/($I$12*SQRT(2*PI()))</f>
        <v>1.5389197253412839E-20</v>
      </c>
      <c r="P26" t="e">
        <f ca="1">IF(E26&gt;=Graphs!$E$6,Data!F26,NA())</f>
        <v>#N/A</v>
      </c>
    </row>
    <row r="27" spans="1:16">
      <c r="A27" s="5">
        <f ca="1">CRITBINOM(Graphs!$E$5,Graphs!$C$5,RAND())</f>
        <v>55</v>
      </c>
      <c r="B27" s="2">
        <f t="shared" ca="1" si="0"/>
        <v>871</v>
      </c>
      <c r="C27" s="3">
        <f ca="1">ROUND(A27/Graphs!$E$5,3)</f>
        <v>0.55000000000000004</v>
      </c>
      <c r="D27" s="4">
        <v>26</v>
      </c>
      <c r="E27" s="3">
        <f t="shared" ca="1" si="1"/>
        <v>0.39</v>
      </c>
      <c r="F27" s="4">
        <f t="shared" ca="1" si="2"/>
        <v>6</v>
      </c>
      <c r="G27" s="5">
        <f ca="1">Graphs!$E$5-Data!A27</f>
        <v>45</v>
      </c>
      <c r="H27" s="9">
        <f ca="1">C27-Graphs!$E$6</f>
        <v>-0.44999999999999996</v>
      </c>
      <c r="J27">
        <v>-1.5</v>
      </c>
      <c r="K27">
        <v>0.12</v>
      </c>
      <c r="L27">
        <f>(1000/Graphs!$E$5)*EXP(-0.5*((K27-$I$10)/$I$12)^2)/($I$12*SQRT(2*PI()))</f>
        <v>2.288312980360274E-11</v>
      </c>
      <c r="N27">
        <f t="shared" si="3"/>
        <v>1</v>
      </c>
      <c r="O27">
        <f>(1000/Graphs!$E$5)*EXP(-0.5*((N27-$I$10)/$I$12)^2)/($I$12*SQRT(2*PI()))</f>
        <v>1.5389197253412839E-20</v>
      </c>
      <c r="P27" t="e">
        <f ca="1">IF(E27&gt;=Graphs!$E$6,Data!F27,NA())</f>
        <v>#N/A</v>
      </c>
    </row>
    <row r="28" spans="1:16">
      <c r="A28" s="5">
        <f ca="1">CRITBINOM(Graphs!$E$5,Graphs!$C$5,RAND())</f>
        <v>49</v>
      </c>
      <c r="B28" s="2">
        <f t="shared" ca="1" si="0"/>
        <v>477</v>
      </c>
      <c r="C28" s="3">
        <f ca="1">ROUND(A28/Graphs!$E$5,3)</f>
        <v>0.49</v>
      </c>
      <c r="D28" s="4">
        <v>27</v>
      </c>
      <c r="E28" s="3">
        <f t="shared" ca="1" si="1"/>
        <v>0.4</v>
      </c>
      <c r="F28" s="4">
        <f t="shared" ca="1" si="2"/>
        <v>1</v>
      </c>
      <c r="G28" s="5">
        <f ca="1">Graphs!$E$5-Data!A28</f>
        <v>51</v>
      </c>
      <c r="H28" s="9">
        <f ca="1">C28-Graphs!$E$6</f>
        <v>-0.51</v>
      </c>
      <c r="J28">
        <v>-1.4</v>
      </c>
      <c r="K28">
        <v>0.125</v>
      </c>
      <c r="L28">
        <f>(1000/Graphs!$E$5)*EXP(-0.5*((K28-$I$10)/$I$12)^2)/($I$12*SQRT(2*PI()))</f>
        <v>4.8686410660580199E-11</v>
      </c>
      <c r="N28">
        <f t="shared" si="3"/>
        <v>1</v>
      </c>
      <c r="O28">
        <f>(1000/Graphs!$E$5)*EXP(-0.5*((N28-$I$10)/$I$12)^2)/($I$12*SQRT(2*PI()))</f>
        <v>1.5389197253412839E-20</v>
      </c>
      <c r="P28" t="e">
        <f ca="1">IF(E28&gt;=Graphs!$E$6,Data!F28,NA())</f>
        <v>#N/A</v>
      </c>
    </row>
    <row r="29" spans="1:16">
      <c r="A29" s="5">
        <f ca="1">CRITBINOM(Graphs!$E$5,Graphs!$C$5,RAND())</f>
        <v>48</v>
      </c>
      <c r="B29" s="2">
        <f t="shared" ca="1" si="0"/>
        <v>388</v>
      </c>
      <c r="C29" s="3">
        <f ca="1">ROUND(A29/Graphs!$E$5,3)</f>
        <v>0.48</v>
      </c>
      <c r="D29" s="4">
        <v>28</v>
      </c>
      <c r="E29" s="3">
        <f t="shared" ca="1" si="1"/>
        <v>0.4</v>
      </c>
      <c r="F29" s="4">
        <f t="shared" ca="1" si="2"/>
        <v>2</v>
      </c>
      <c r="G29" s="5">
        <f ca="1">Graphs!$E$5-Data!A29</f>
        <v>52</v>
      </c>
      <c r="H29" s="9">
        <f ca="1">C29-Graphs!$E$6</f>
        <v>-0.52</v>
      </c>
      <c r="J29">
        <v>-1.3</v>
      </c>
      <c r="K29">
        <v>0.13</v>
      </c>
      <c r="L29">
        <f>(1000/Graphs!$E$5)*EXP(-0.5*((K29-$I$10)/$I$12)^2)/($I$12*SQRT(2*PI()))</f>
        <v>1.0255507273593399E-10</v>
      </c>
      <c r="N29">
        <f t="shared" si="3"/>
        <v>1</v>
      </c>
      <c r="O29">
        <f>(1000/Graphs!$E$5)*EXP(-0.5*((N29-$I$10)/$I$12)^2)/($I$12*SQRT(2*PI()))</f>
        <v>1.5389197253412839E-20</v>
      </c>
      <c r="P29" t="e">
        <f ca="1">IF(E29&gt;=Graphs!$E$6,Data!F29,NA())</f>
        <v>#N/A</v>
      </c>
    </row>
    <row r="30" spans="1:16">
      <c r="A30" s="5">
        <f ca="1">CRITBINOM(Graphs!$E$5,Graphs!$C$5,RAND())</f>
        <v>46</v>
      </c>
      <c r="B30" s="2">
        <f t="shared" ca="1" si="0"/>
        <v>246</v>
      </c>
      <c r="C30" s="3">
        <f ca="1">ROUND(A30/Graphs!$E$5,3)</f>
        <v>0.46</v>
      </c>
      <c r="D30" s="4">
        <v>29</v>
      </c>
      <c r="E30" s="3">
        <f t="shared" ca="1" si="1"/>
        <v>0.4</v>
      </c>
      <c r="F30" s="4">
        <f t="shared" ca="1" si="2"/>
        <v>3</v>
      </c>
      <c r="G30" s="5">
        <f ca="1">Graphs!$E$5-Data!A30</f>
        <v>54</v>
      </c>
      <c r="H30" s="9">
        <f ca="1">C30-Graphs!$E$6</f>
        <v>-0.54</v>
      </c>
      <c r="J30">
        <v>-1.2</v>
      </c>
      <c r="K30">
        <v>0.13500000000000001</v>
      </c>
      <c r="L30">
        <f>(1000/Graphs!$E$5)*EXP(-0.5*((K30-$I$10)/$I$12)^2)/($I$12*SQRT(2*PI()))</f>
        <v>2.1387675743083281E-10</v>
      </c>
      <c r="N30">
        <f t="shared" si="3"/>
        <v>1</v>
      </c>
      <c r="O30">
        <f>(1000/Graphs!$E$5)*EXP(-0.5*((N30-$I$10)/$I$12)^2)/($I$12*SQRT(2*PI()))</f>
        <v>1.5389197253412839E-20</v>
      </c>
      <c r="P30" t="e">
        <f ca="1">IF(E30&gt;=Graphs!$E$6,Data!F30,NA())</f>
        <v>#N/A</v>
      </c>
    </row>
    <row r="31" spans="1:16">
      <c r="A31" s="5">
        <f ca="1">CRITBINOM(Graphs!$E$5,Graphs!$C$5,RAND())</f>
        <v>56</v>
      </c>
      <c r="B31" s="2">
        <f t="shared" ca="1" si="0"/>
        <v>912</v>
      </c>
      <c r="C31" s="3">
        <f ca="1">ROUND(A31/Graphs!$E$5,3)</f>
        <v>0.56000000000000005</v>
      </c>
      <c r="D31" s="4">
        <v>30</v>
      </c>
      <c r="E31" s="3">
        <f t="shared" ca="1" si="1"/>
        <v>0.4</v>
      </c>
      <c r="F31" s="4">
        <f t="shared" ca="1" si="2"/>
        <v>4</v>
      </c>
      <c r="G31" s="5">
        <f ca="1">Graphs!$E$5-Data!A31</f>
        <v>44</v>
      </c>
      <c r="H31" s="9">
        <f ca="1">C31-Graphs!$E$6</f>
        <v>-0.43999999999999995</v>
      </c>
      <c r="J31">
        <v>-1.1000000000000001</v>
      </c>
      <c r="K31">
        <v>0.14000000000000001</v>
      </c>
      <c r="L31">
        <f>(1000/Graphs!$E$5)*EXP(-0.5*((K31-$I$10)/$I$12)^2)/($I$12*SQRT(2*PI()))</f>
        <v>4.4159799262743101E-10</v>
      </c>
      <c r="N31">
        <f t="shared" si="3"/>
        <v>1</v>
      </c>
      <c r="O31">
        <f>(1000/Graphs!$E$5)*EXP(-0.5*((N31-$I$10)/$I$12)^2)/($I$12*SQRT(2*PI()))</f>
        <v>1.5389197253412839E-20</v>
      </c>
      <c r="P31" t="e">
        <f ca="1">IF(E31&gt;=Graphs!$E$6,Data!F31,NA())</f>
        <v>#N/A</v>
      </c>
    </row>
    <row r="32" spans="1:16">
      <c r="A32" s="5">
        <f ca="1">CRITBINOM(Graphs!$E$5,Graphs!$C$5,RAND())</f>
        <v>57</v>
      </c>
      <c r="B32" s="2">
        <f t="shared" ca="1" si="0"/>
        <v>942</v>
      </c>
      <c r="C32" s="3">
        <f ca="1">ROUND(A32/Graphs!$E$5,3)</f>
        <v>0.56999999999999995</v>
      </c>
      <c r="D32" s="4">
        <v>31</v>
      </c>
      <c r="E32" s="3">
        <f t="shared" ca="1" si="1"/>
        <v>0.4</v>
      </c>
      <c r="F32" s="4">
        <f t="shared" ca="1" si="2"/>
        <v>5</v>
      </c>
      <c r="G32" s="5">
        <f ca="1">Graphs!$E$5-Data!A32</f>
        <v>43</v>
      </c>
      <c r="H32" s="9">
        <f ca="1">C32-Graphs!$E$6</f>
        <v>-0.43000000000000005</v>
      </c>
      <c r="J32">
        <v>-1</v>
      </c>
      <c r="K32">
        <v>0.14499999999999999</v>
      </c>
      <c r="L32">
        <f>(1000/Graphs!$E$5)*EXP(-0.5*((K32-$I$10)/$I$12)^2)/($I$12*SQRT(2*PI()))</f>
        <v>9.027087354411035E-10</v>
      </c>
      <c r="N32">
        <f t="shared" si="3"/>
        <v>1</v>
      </c>
      <c r="O32">
        <f>(1000/Graphs!$E$5)*EXP(-0.5*((N32-$I$10)/$I$12)^2)/($I$12*SQRT(2*PI()))</f>
        <v>1.5389197253412839E-20</v>
      </c>
      <c r="P32" t="e">
        <f ca="1">IF(E32&gt;=Graphs!$E$6,Data!F32,NA())</f>
        <v>#N/A</v>
      </c>
    </row>
    <row r="33" spans="1:16">
      <c r="A33" s="5">
        <f ca="1">CRITBINOM(Graphs!$E$5,Graphs!$C$5,RAND())</f>
        <v>53</v>
      </c>
      <c r="B33" s="2">
        <f t="shared" ca="1" si="0"/>
        <v>767</v>
      </c>
      <c r="C33" s="3">
        <f ca="1">ROUND(A33/Graphs!$E$5,3)</f>
        <v>0.53</v>
      </c>
      <c r="D33" s="4">
        <v>32</v>
      </c>
      <c r="E33" s="3">
        <f t="shared" ca="1" si="1"/>
        <v>0.4</v>
      </c>
      <c r="F33" s="4">
        <f t="shared" ca="1" si="2"/>
        <v>6</v>
      </c>
      <c r="G33" s="5">
        <f ca="1">Graphs!$E$5-Data!A33</f>
        <v>47</v>
      </c>
      <c r="H33" s="9">
        <f ca="1">C33-Graphs!$E$6</f>
        <v>-0.47</v>
      </c>
      <c r="J33">
        <v>-0.9</v>
      </c>
      <c r="K33">
        <v>0.15</v>
      </c>
      <c r="L33">
        <f>(1000/Graphs!$E$5)*EXP(-0.5*((K33-$I$10)/$I$12)^2)/($I$12*SQRT(2*PI()))</f>
        <v>1.8269440816729319E-9</v>
      </c>
      <c r="N33">
        <f t="shared" si="3"/>
        <v>1</v>
      </c>
      <c r="O33">
        <f>(1000/Graphs!$E$5)*EXP(-0.5*((N33-$I$10)/$I$12)^2)/($I$12*SQRT(2*PI()))</f>
        <v>1.5389197253412839E-20</v>
      </c>
      <c r="P33" t="e">
        <f ca="1">IF(E33&gt;=Graphs!$E$6,Data!F33,NA())</f>
        <v>#N/A</v>
      </c>
    </row>
    <row r="34" spans="1:16">
      <c r="A34" s="5">
        <f ca="1">CRITBINOM(Graphs!$E$5,Graphs!$C$5,RAND())</f>
        <v>55</v>
      </c>
      <c r="B34" s="2">
        <f t="shared" ca="1" si="0"/>
        <v>871</v>
      </c>
      <c r="C34" s="3">
        <f ca="1">ROUND(A34/Graphs!$E$5,3)</f>
        <v>0.55000000000000004</v>
      </c>
      <c r="D34" s="4">
        <v>33</v>
      </c>
      <c r="E34" s="3">
        <f t="shared" ca="1" si="1"/>
        <v>0.4</v>
      </c>
      <c r="F34" s="4">
        <f t="shared" ca="1" si="2"/>
        <v>7</v>
      </c>
      <c r="G34" s="5">
        <f ca="1">Graphs!$E$5-Data!A34</f>
        <v>45</v>
      </c>
      <c r="H34" s="9">
        <f ca="1">C34-Graphs!$E$6</f>
        <v>-0.44999999999999996</v>
      </c>
      <c r="J34">
        <v>-0.8</v>
      </c>
      <c r="K34">
        <v>0.155</v>
      </c>
      <c r="L34">
        <f>(1000/Graphs!$E$5)*EXP(-0.5*((K34-$I$10)/$I$12)^2)/($I$12*SQRT(2*PI()))</f>
        <v>3.6606644340311693E-9</v>
      </c>
      <c r="N34">
        <f t="shared" si="3"/>
        <v>1</v>
      </c>
      <c r="O34">
        <f>(1000/Graphs!$E$5)*EXP(-0.5*((N34-$I$10)/$I$12)^2)/($I$12*SQRT(2*PI()))</f>
        <v>1.5389197253412839E-20</v>
      </c>
      <c r="P34" t="e">
        <f ca="1">IF(E34&gt;=Graphs!$E$6,Data!F34,NA())</f>
        <v>#N/A</v>
      </c>
    </row>
    <row r="35" spans="1:16">
      <c r="A35" s="5">
        <f ca="1">CRITBINOM(Graphs!$E$5,Graphs!$C$5,RAND())</f>
        <v>55</v>
      </c>
      <c r="B35" s="2">
        <f t="shared" ca="1" si="0"/>
        <v>871</v>
      </c>
      <c r="C35" s="3">
        <f ca="1">ROUND(A35/Graphs!$E$5,3)</f>
        <v>0.55000000000000004</v>
      </c>
      <c r="D35" s="4">
        <v>34</v>
      </c>
      <c r="E35" s="3">
        <f t="shared" ca="1" si="1"/>
        <v>0.4</v>
      </c>
      <c r="F35" s="4">
        <f t="shared" ca="1" si="2"/>
        <v>8</v>
      </c>
      <c r="G35" s="5">
        <f ca="1">Graphs!$E$5-Data!A35</f>
        <v>45</v>
      </c>
      <c r="H35" s="9">
        <f ca="1">C35-Graphs!$E$6</f>
        <v>-0.44999999999999996</v>
      </c>
      <c r="J35">
        <v>-0.7</v>
      </c>
      <c r="K35">
        <v>0.16</v>
      </c>
      <c r="L35">
        <f>(1000/Graphs!$E$5)*EXP(-0.5*((K35-$I$10)/$I$12)^2)/($I$12*SQRT(2*PI()))</f>
        <v>7.261923003583627E-9</v>
      </c>
      <c r="N35">
        <f t="shared" si="3"/>
        <v>1</v>
      </c>
      <c r="O35">
        <f>(1000/Graphs!$E$5)*EXP(-0.5*((N35-$I$10)/$I$12)^2)/($I$12*SQRT(2*PI()))</f>
        <v>1.5389197253412839E-20</v>
      </c>
      <c r="P35" t="e">
        <f ca="1">IF(E35&gt;=Graphs!$E$6,Data!F35,NA())</f>
        <v>#N/A</v>
      </c>
    </row>
    <row r="36" spans="1:16">
      <c r="A36" s="5">
        <f ca="1">CRITBINOM(Graphs!$E$5,Graphs!$C$5,RAND())</f>
        <v>42</v>
      </c>
      <c r="B36" s="2">
        <f t="shared" ca="1" si="0"/>
        <v>77</v>
      </c>
      <c r="C36" s="3">
        <f ca="1">ROUND(A36/Graphs!$E$5,3)</f>
        <v>0.42</v>
      </c>
      <c r="D36" s="4">
        <v>35</v>
      </c>
      <c r="E36" s="3">
        <f t="shared" ca="1" si="1"/>
        <v>0.4</v>
      </c>
      <c r="F36" s="4">
        <f t="shared" ca="1" si="2"/>
        <v>9</v>
      </c>
      <c r="G36" s="5">
        <f ca="1">Graphs!$E$5-Data!A36</f>
        <v>58</v>
      </c>
      <c r="H36" s="9">
        <f ca="1">C36-Graphs!$E$6</f>
        <v>-0.58000000000000007</v>
      </c>
      <c r="J36">
        <v>-0.6</v>
      </c>
      <c r="K36">
        <v>0.16500000000000001</v>
      </c>
      <c r="L36">
        <f>(1000/Graphs!$E$5)*EXP(-0.5*((K36-$I$10)/$I$12)^2)/($I$12*SQRT(2*PI()))</f>
        <v>1.4262656247992203E-8</v>
      </c>
      <c r="N36">
        <f t="shared" si="3"/>
        <v>1</v>
      </c>
      <c r="O36">
        <f>(1000/Graphs!$E$5)*EXP(-0.5*((N36-$I$10)/$I$12)^2)/($I$12*SQRT(2*PI()))</f>
        <v>1.5389197253412839E-20</v>
      </c>
      <c r="P36" t="e">
        <f ca="1">IF(E36&gt;=Graphs!$E$6,Data!F36,NA())</f>
        <v>#N/A</v>
      </c>
    </row>
    <row r="37" spans="1:16">
      <c r="A37" s="5">
        <f ca="1">CRITBINOM(Graphs!$E$5,Graphs!$C$5,RAND())</f>
        <v>48</v>
      </c>
      <c r="B37" s="2">
        <f t="shared" ca="1" si="0"/>
        <v>388</v>
      </c>
      <c r="C37" s="3">
        <f ca="1">ROUND(A37/Graphs!$E$5,3)</f>
        <v>0.48</v>
      </c>
      <c r="D37" s="4">
        <v>36</v>
      </c>
      <c r="E37" s="3">
        <f t="shared" ca="1" si="1"/>
        <v>0.4</v>
      </c>
      <c r="F37" s="4">
        <f t="shared" ca="1" si="2"/>
        <v>10</v>
      </c>
      <c r="G37" s="5">
        <f ca="1">Graphs!$E$5-Data!A37</f>
        <v>52</v>
      </c>
      <c r="H37" s="9">
        <f ca="1">C37-Graphs!$E$6</f>
        <v>-0.52</v>
      </c>
      <c r="J37">
        <v>-0.5</v>
      </c>
      <c r="K37">
        <v>0.17</v>
      </c>
      <c r="L37">
        <f>(1000/Graphs!$E$5)*EXP(-0.5*((K37-$I$10)/$I$12)^2)/($I$12*SQRT(2*PI()))</f>
        <v>2.7733599883306538E-8</v>
      </c>
      <c r="N37">
        <f t="shared" ref="N37:N68" si="4">N36+$R$2</f>
        <v>1</v>
      </c>
      <c r="O37">
        <f>(1000/Graphs!$E$5)*EXP(-0.5*((N37-$I$10)/$I$12)^2)/($I$12*SQRT(2*PI()))</f>
        <v>1.5389197253412839E-20</v>
      </c>
      <c r="P37" t="e">
        <f ca="1">IF(E37&gt;=Graphs!$E$6,Data!F37,NA())</f>
        <v>#N/A</v>
      </c>
    </row>
    <row r="38" spans="1:16">
      <c r="A38" s="5">
        <f ca="1">CRITBINOM(Graphs!$E$5,Graphs!$C$5,RAND())</f>
        <v>49</v>
      </c>
      <c r="B38" s="2">
        <f t="shared" ca="1" si="0"/>
        <v>477</v>
      </c>
      <c r="C38" s="3">
        <f ca="1">ROUND(A38/Graphs!$E$5,3)</f>
        <v>0.49</v>
      </c>
      <c r="D38" s="4">
        <v>37</v>
      </c>
      <c r="E38" s="3">
        <f t="shared" ca="1" si="1"/>
        <v>0.4</v>
      </c>
      <c r="F38" s="4">
        <f t="shared" ca="1" si="2"/>
        <v>11</v>
      </c>
      <c r="G38" s="5">
        <f ca="1">Graphs!$E$5-Data!A38</f>
        <v>51</v>
      </c>
      <c r="H38" s="9">
        <f ca="1">C38-Graphs!$E$6</f>
        <v>-0.51</v>
      </c>
      <c r="J38">
        <v>-0.4</v>
      </c>
      <c r="K38">
        <v>0.17499999999999999</v>
      </c>
      <c r="L38">
        <f>(1000/Graphs!$E$5)*EXP(-0.5*((K38-$I$10)/$I$12)^2)/($I$12*SQRT(2*PI()))</f>
        <v>5.3391132295257038E-8</v>
      </c>
      <c r="N38">
        <f t="shared" si="4"/>
        <v>1</v>
      </c>
      <c r="O38">
        <f>(1000/Graphs!$E$5)*EXP(-0.5*((N38-$I$10)/$I$12)^2)/($I$12*SQRT(2*PI()))</f>
        <v>1.5389197253412839E-20</v>
      </c>
      <c r="P38" t="e">
        <f ca="1">IF(E38&gt;=Graphs!$E$6,Data!F38,NA())</f>
        <v>#N/A</v>
      </c>
    </row>
    <row r="39" spans="1:16">
      <c r="A39" s="5">
        <f ca="1">CRITBINOM(Graphs!$E$5,Graphs!$C$5,RAND())</f>
        <v>47</v>
      </c>
      <c r="B39" s="2">
        <f t="shared" ca="1" si="0"/>
        <v>303</v>
      </c>
      <c r="C39" s="3">
        <f ca="1">ROUND(A39/Graphs!$E$5,3)</f>
        <v>0.47</v>
      </c>
      <c r="D39" s="4">
        <v>38</v>
      </c>
      <c r="E39" s="3">
        <f t="shared" ca="1" si="1"/>
        <v>0.41</v>
      </c>
      <c r="F39" s="4">
        <f t="shared" ca="1" si="2"/>
        <v>1</v>
      </c>
      <c r="G39" s="5">
        <f ca="1">Graphs!$E$5-Data!A39</f>
        <v>53</v>
      </c>
      <c r="H39" s="9">
        <f ca="1">C39-Graphs!$E$6</f>
        <v>-0.53</v>
      </c>
      <c r="J39">
        <v>-0.3</v>
      </c>
      <c r="K39">
        <v>0.18</v>
      </c>
      <c r="L39">
        <f>(1000/Graphs!$E$5)*EXP(-0.5*((K39-$I$10)/$I$12)^2)/($I$12*SQRT(2*PI()))</f>
        <v>1.0176280563290151E-7</v>
      </c>
      <c r="N39">
        <f t="shared" si="4"/>
        <v>1</v>
      </c>
      <c r="O39">
        <f>(1000/Graphs!$E$5)*EXP(-0.5*((N39-$I$10)/$I$12)^2)/($I$12*SQRT(2*PI()))</f>
        <v>1.5389197253412839E-20</v>
      </c>
      <c r="P39" t="e">
        <f ca="1">IF(E39&gt;=Graphs!$E$6,Data!F39,NA())</f>
        <v>#N/A</v>
      </c>
    </row>
    <row r="40" spans="1:16">
      <c r="A40" s="5">
        <f ca="1">CRITBINOM(Graphs!$E$5,Graphs!$C$5,RAND())</f>
        <v>48</v>
      </c>
      <c r="B40" s="2">
        <f t="shared" ca="1" si="0"/>
        <v>388</v>
      </c>
      <c r="C40" s="3">
        <f ca="1">ROUND(A40/Graphs!$E$5,3)</f>
        <v>0.48</v>
      </c>
      <c r="D40" s="4">
        <v>39</v>
      </c>
      <c r="E40" s="3">
        <f t="shared" ca="1" si="1"/>
        <v>0.41</v>
      </c>
      <c r="F40" s="4">
        <f t="shared" ca="1" si="2"/>
        <v>2</v>
      </c>
      <c r="G40" s="5">
        <f ca="1">Graphs!$E$5-Data!A40</f>
        <v>52</v>
      </c>
      <c r="H40" s="9">
        <f ca="1">C40-Graphs!$E$6</f>
        <v>-0.52</v>
      </c>
      <c r="J40">
        <v>-0.2</v>
      </c>
      <c r="K40">
        <v>0.185</v>
      </c>
      <c r="L40">
        <f>(1000/Graphs!$E$5)*EXP(-0.5*((K40-$I$10)/$I$12)^2)/($I$12*SQRT(2*PI()))</f>
        <v>1.920286674062467E-7</v>
      </c>
      <c r="N40">
        <f t="shared" si="4"/>
        <v>1</v>
      </c>
      <c r="O40">
        <f>(1000/Graphs!$E$5)*EXP(-0.5*((N40-$I$10)/$I$12)^2)/($I$12*SQRT(2*PI()))</f>
        <v>1.5389197253412839E-20</v>
      </c>
      <c r="P40" t="e">
        <f ca="1">IF(E40&gt;=Graphs!$E$6,Data!F40,NA())</f>
        <v>#N/A</v>
      </c>
    </row>
    <row r="41" spans="1:16">
      <c r="A41" s="5">
        <f ca="1">CRITBINOM(Graphs!$E$5,Graphs!$C$5,RAND())</f>
        <v>43</v>
      </c>
      <c r="B41" s="2">
        <f t="shared" ca="1" si="0"/>
        <v>116</v>
      </c>
      <c r="C41" s="3">
        <f ca="1">ROUND(A41/Graphs!$E$5,3)</f>
        <v>0.43</v>
      </c>
      <c r="D41" s="4">
        <v>40</v>
      </c>
      <c r="E41" s="3">
        <f t="shared" ca="1" si="1"/>
        <v>0.41</v>
      </c>
      <c r="F41" s="4">
        <f t="shared" ca="1" si="2"/>
        <v>3</v>
      </c>
      <c r="G41" s="5">
        <f ca="1">Graphs!$E$5-Data!A41</f>
        <v>57</v>
      </c>
      <c r="H41" s="9">
        <f ca="1">C41-Graphs!$E$6</f>
        <v>-0.57000000000000006</v>
      </c>
      <c r="J41">
        <v>-0.1</v>
      </c>
      <c r="K41">
        <v>0.19</v>
      </c>
      <c r="L41">
        <f>(1000/Graphs!$E$5)*EXP(-0.5*((K41-$I$10)/$I$12)^2)/($I$12*SQRT(2*PI()))</f>
        <v>3.5875678159281844E-7</v>
      </c>
      <c r="N41">
        <f t="shared" si="4"/>
        <v>1</v>
      </c>
      <c r="O41">
        <f>(1000/Graphs!$E$5)*EXP(-0.5*((N41-$I$10)/$I$12)^2)/($I$12*SQRT(2*PI()))</f>
        <v>1.5389197253412839E-20</v>
      </c>
      <c r="P41" t="e">
        <f ca="1">IF(E41&gt;=Graphs!$E$6,Data!F41,NA())</f>
        <v>#N/A</v>
      </c>
    </row>
    <row r="42" spans="1:16">
      <c r="A42" s="5">
        <f ca="1">CRITBINOM(Graphs!$E$5,Graphs!$C$5,RAND())</f>
        <v>52</v>
      </c>
      <c r="B42" s="2">
        <f t="shared" ca="1" si="0"/>
        <v>693</v>
      </c>
      <c r="C42" s="3">
        <f ca="1">ROUND(A42/Graphs!$E$5,3)</f>
        <v>0.52</v>
      </c>
      <c r="D42" s="4">
        <v>41</v>
      </c>
      <c r="E42" s="3">
        <f t="shared" ca="1" si="1"/>
        <v>0.41</v>
      </c>
      <c r="F42" s="4">
        <f t="shared" ca="1" si="2"/>
        <v>4</v>
      </c>
      <c r="G42" s="5">
        <f ca="1">Graphs!$E$5-Data!A42</f>
        <v>48</v>
      </c>
      <c r="H42" s="9">
        <f ca="1">C42-Graphs!$E$6</f>
        <v>-0.48</v>
      </c>
      <c r="J42">
        <v>0</v>
      </c>
      <c r="K42">
        <v>0.19500000000000001</v>
      </c>
      <c r="L42">
        <f>(1000/Graphs!$E$5)*EXP(-0.5*((K42-$I$10)/$I$12)^2)/($I$12*SQRT(2*PI()))</f>
        <v>6.6357684870946089E-7</v>
      </c>
      <c r="N42">
        <f t="shared" si="4"/>
        <v>1</v>
      </c>
      <c r="O42">
        <f>(1000/Graphs!$E$5)*EXP(-0.5*((N42-$I$10)/$I$12)^2)/($I$12*SQRT(2*PI()))</f>
        <v>1.5389197253412839E-20</v>
      </c>
      <c r="P42" t="e">
        <f ca="1">IF(E42&gt;=Graphs!$E$6,Data!F42,NA())</f>
        <v>#N/A</v>
      </c>
    </row>
    <row r="43" spans="1:16">
      <c r="A43" s="5">
        <f ca="1">CRITBINOM(Graphs!$E$5,Graphs!$C$5,RAND())</f>
        <v>48</v>
      </c>
      <c r="B43" s="2">
        <f t="shared" ca="1" si="0"/>
        <v>388</v>
      </c>
      <c r="C43" s="3">
        <f ca="1">ROUND(A43/Graphs!$E$5,3)</f>
        <v>0.48</v>
      </c>
      <c r="D43" s="4">
        <v>42</v>
      </c>
      <c r="E43" s="3">
        <f t="shared" ca="1" si="1"/>
        <v>0.41</v>
      </c>
      <c r="F43" s="4">
        <f t="shared" ca="1" si="2"/>
        <v>5</v>
      </c>
      <c r="G43" s="5">
        <f ca="1">Graphs!$E$5-Data!A43</f>
        <v>52</v>
      </c>
      <c r="H43" s="9">
        <f ca="1">C43-Graphs!$E$6</f>
        <v>-0.52</v>
      </c>
      <c r="J43">
        <v>9.9999999999999603E-2</v>
      </c>
      <c r="K43">
        <v>0.2</v>
      </c>
      <c r="L43">
        <f>(1000/Graphs!$E$5)*EXP(-0.5*((K43-$I$10)/$I$12)^2)/($I$12*SQRT(2*PI()))</f>
        <v>1.2151765699646655E-6</v>
      </c>
      <c r="N43">
        <f t="shared" si="4"/>
        <v>1</v>
      </c>
      <c r="O43">
        <f>(1000/Graphs!$E$5)*EXP(-0.5*((N43-$I$10)/$I$12)^2)/($I$12*SQRT(2*PI()))</f>
        <v>1.5389197253412839E-20</v>
      </c>
      <c r="P43" t="e">
        <f ca="1">IF(E43&gt;=Graphs!$E$6,Data!F43,NA())</f>
        <v>#N/A</v>
      </c>
    </row>
    <row r="44" spans="1:16">
      <c r="A44" s="5">
        <f ca="1">CRITBINOM(Graphs!$E$5,Graphs!$C$5,RAND())</f>
        <v>49</v>
      </c>
      <c r="B44" s="2">
        <f t="shared" ca="1" si="0"/>
        <v>477</v>
      </c>
      <c r="C44" s="3">
        <f ca="1">ROUND(A44/Graphs!$E$5,3)</f>
        <v>0.49</v>
      </c>
      <c r="D44" s="4">
        <v>43</v>
      </c>
      <c r="E44" s="3">
        <f t="shared" ca="1" si="1"/>
        <v>0.41</v>
      </c>
      <c r="F44" s="4">
        <f t="shared" ca="1" si="2"/>
        <v>6</v>
      </c>
      <c r="G44" s="5">
        <f ca="1">Graphs!$E$5-Data!A44</f>
        <v>51</v>
      </c>
      <c r="H44" s="9">
        <f ca="1">C44-Graphs!$E$6</f>
        <v>-0.51</v>
      </c>
      <c r="J44">
        <v>0.2</v>
      </c>
      <c r="K44">
        <v>0.20499999999999999</v>
      </c>
      <c r="L44">
        <f>(1000/Graphs!$E$5)*EXP(-0.5*((K44-$I$10)/$I$12)^2)/($I$12*SQRT(2*PI()))</f>
        <v>2.2031527249364618E-6</v>
      </c>
      <c r="N44">
        <f t="shared" si="4"/>
        <v>1</v>
      </c>
      <c r="O44">
        <f>(1000/Graphs!$E$5)*EXP(-0.5*((N44-$I$10)/$I$12)^2)/($I$12*SQRT(2*PI()))</f>
        <v>1.5389197253412839E-20</v>
      </c>
      <c r="P44" t="e">
        <f ca="1">IF(E44&gt;=Graphs!$E$6,Data!F44,NA())</f>
        <v>#N/A</v>
      </c>
    </row>
    <row r="45" spans="1:16">
      <c r="A45" s="5">
        <f ca="1">CRITBINOM(Graphs!$E$5,Graphs!$C$5,RAND())</f>
        <v>53</v>
      </c>
      <c r="B45" s="2">
        <f t="shared" ca="1" si="0"/>
        <v>767</v>
      </c>
      <c r="C45" s="3">
        <f ca="1">ROUND(A45/Graphs!$E$5,3)</f>
        <v>0.53</v>
      </c>
      <c r="D45" s="4">
        <v>44</v>
      </c>
      <c r="E45" s="3">
        <f t="shared" ca="1" si="1"/>
        <v>0.41</v>
      </c>
      <c r="F45" s="4">
        <f t="shared" ca="1" si="2"/>
        <v>7</v>
      </c>
      <c r="G45" s="5">
        <f ca="1">Graphs!$E$5-Data!A45</f>
        <v>47</v>
      </c>
      <c r="H45" s="9">
        <f ca="1">C45-Graphs!$E$6</f>
        <v>-0.47</v>
      </c>
      <c r="J45">
        <v>0.3</v>
      </c>
      <c r="K45">
        <v>0.21</v>
      </c>
      <c r="L45">
        <f>(1000/Graphs!$E$5)*EXP(-0.5*((K45-$I$10)/$I$12)^2)/($I$12*SQRT(2*PI()))</f>
        <v>3.95463928124892E-6</v>
      </c>
      <c r="N45">
        <f t="shared" si="4"/>
        <v>1</v>
      </c>
      <c r="O45">
        <f>(1000/Graphs!$E$5)*EXP(-0.5*((N45-$I$10)/$I$12)^2)/($I$12*SQRT(2*PI()))</f>
        <v>1.5389197253412839E-20</v>
      </c>
      <c r="P45" t="e">
        <f ca="1">IF(E45&gt;=Graphs!$E$6,Data!F45,NA())</f>
        <v>#N/A</v>
      </c>
    </row>
    <row r="46" spans="1:16">
      <c r="A46" s="5">
        <f ca="1">CRITBINOM(Graphs!$E$5,Graphs!$C$5,RAND())</f>
        <v>61</v>
      </c>
      <c r="B46" s="2">
        <f t="shared" ca="1" si="0"/>
        <v>990</v>
      </c>
      <c r="C46" s="3">
        <f ca="1">ROUND(A46/Graphs!$E$5,3)</f>
        <v>0.61</v>
      </c>
      <c r="D46" s="4">
        <v>45</v>
      </c>
      <c r="E46" s="3">
        <f t="shared" ca="1" si="1"/>
        <v>0.41</v>
      </c>
      <c r="F46" s="4">
        <f t="shared" ca="1" si="2"/>
        <v>8</v>
      </c>
      <c r="G46" s="5">
        <f ca="1">Graphs!$E$5-Data!A46</f>
        <v>39</v>
      </c>
      <c r="H46" s="9">
        <f ca="1">C46-Graphs!$E$6</f>
        <v>-0.39</v>
      </c>
      <c r="J46">
        <v>0.4</v>
      </c>
      <c r="K46">
        <v>0.215</v>
      </c>
      <c r="L46">
        <f>(1000/Graphs!$E$5)*EXP(-0.5*((K46-$I$10)/$I$12)^2)/($I$12*SQRT(2*PI()))</f>
        <v>7.0279101896408673E-6</v>
      </c>
      <c r="N46">
        <f t="shared" si="4"/>
        <v>1</v>
      </c>
      <c r="O46">
        <f>(1000/Graphs!$E$5)*EXP(-0.5*((N46-$I$10)/$I$12)^2)/($I$12*SQRT(2*PI()))</f>
        <v>1.5389197253412839E-20</v>
      </c>
      <c r="P46" t="e">
        <f ca="1">IF(E46&gt;=Graphs!$E$6,Data!F46,NA())</f>
        <v>#N/A</v>
      </c>
    </row>
    <row r="47" spans="1:16">
      <c r="A47" s="5">
        <f ca="1">CRITBINOM(Graphs!$E$5,Graphs!$C$5,RAND())</f>
        <v>44</v>
      </c>
      <c r="B47" s="2">
        <f t="shared" ca="1" si="0"/>
        <v>151</v>
      </c>
      <c r="C47" s="3">
        <f ca="1">ROUND(A47/Graphs!$E$5,3)</f>
        <v>0.44</v>
      </c>
      <c r="D47" s="4">
        <v>46</v>
      </c>
      <c r="E47" s="3">
        <f t="shared" ca="1" si="1"/>
        <v>0.41</v>
      </c>
      <c r="F47" s="4">
        <f t="shared" ca="1" si="2"/>
        <v>9</v>
      </c>
      <c r="G47" s="5">
        <f ca="1">Graphs!$E$5-Data!A47</f>
        <v>56</v>
      </c>
      <c r="H47" s="9">
        <f ca="1">C47-Graphs!$E$6</f>
        <v>-0.56000000000000005</v>
      </c>
      <c r="J47">
        <v>0.5</v>
      </c>
      <c r="K47">
        <v>0.22</v>
      </c>
      <c r="L47">
        <f>(1000/Graphs!$E$5)*EXP(-0.5*((K47-$I$10)/$I$12)^2)/($I$12*SQRT(2*PI()))</f>
        <v>1.2365241000331648E-5</v>
      </c>
      <c r="N47">
        <f t="shared" si="4"/>
        <v>1</v>
      </c>
      <c r="O47">
        <f>(1000/Graphs!$E$5)*EXP(-0.5*((N47-$I$10)/$I$12)^2)/($I$12*SQRT(2*PI()))</f>
        <v>1.5389197253412839E-20</v>
      </c>
      <c r="P47" t="e">
        <f ca="1">IF(E47&gt;=Graphs!$E$6,Data!F47,NA())</f>
        <v>#N/A</v>
      </c>
    </row>
    <row r="48" spans="1:16">
      <c r="A48" s="5">
        <f ca="1">CRITBINOM(Graphs!$E$5,Graphs!$C$5,RAND())</f>
        <v>43</v>
      </c>
      <c r="B48" s="2">
        <f t="shared" ca="1" si="0"/>
        <v>116</v>
      </c>
      <c r="C48" s="3">
        <f ca="1">ROUND(A48/Graphs!$E$5,3)</f>
        <v>0.43</v>
      </c>
      <c r="D48" s="4">
        <v>47</v>
      </c>
      <c r="E48" s="3">
        <f t="shared" ca="1" si="1"/>
        <v>0.41</v>
      </c>
      <c r="F48" s="4">
        <f t="shared" ca="1" si="2"/>
        <v>10</v>
      </c>
      <c r="G48" s="5">
        <f ca="1">Graphs!$E$5-Data!A48</f>
        <v>57</v>
      </c>
      <c r="H48" s="9">
        <f ca="1">C48-Graphs!$E$6</f>
        <v>-0.57000000000000006</v>
      </c>
      <c r="J48">
        <v>0.6</v>
      </c>
      <c r="K48">
        <v>0.22500000000000001</v>
      </c>
      <c r="L48">
        <f>(1000/Graphs!$E$5)*EXP(-0.5*((K48-$I$10)/$I$12)^2)/($I$12*SQRT(2*PI()))</f>
        <v>2.1539520085086554E-5</v>
      </c>
      <c r="N48">
        <f t="shared" si="4"/>
        <v>1</v>
      </c>
      <c r="O48">
        <f>(1000/Graphs!$E$5)*EXP(-0.5*((N48-$I$10)/$I$12)^2)/($I$12*SQRT(2*PI()))</f>
        <v>1.5389197253412839E-20</v>
      </c>
      <c r="P48" t="e">
        <f ca="1">IF(E48&gt;=Graphs!$E$6,Data!F48,NA())</f>
        <v>#N/A</v>
      </c>
    </row>
    <row r="49" spans="1:16">
      <c r="A49" s="5">
        <f ca="1">CRITBINOM(Graphs!$E$5,Graphs!$C$5,RAND())</f>
        <v>49</v>
      </c>
      <c r="B49" s="2">
        <f t="shared" ca="1" si="0"/>
        <v>477</v>
      </c>
      <c r="C49" s="3">
        <f ca="1">ROUND(A49/Graphs!$E$5,3)</f>
        <v>0.49</v>
      </c>
      <c r="D49" s="4">
        <v>48</v>
      </c>
      <c r="E49" s="3">
        <f t="shared" ca="1" si="1"/>
        <v>0.41</v>
      </c>
      <c r="F49" s="4">
        <f t="shared" ca="1" si="2"/>
        <v>11</v>
      </c>
      <c r="G49" s="5">
        <f ca="1">Graphs!$E$5-Data!A49</f>
        <v>51</v>
      </c>
      <c r="H49" s="9">
        <f ca="1">C49-Graphs!$E$6</f>
        <v>-0.51</v>
      </c>
      <c r="J49">
        <v>0.7</v>
      </c>
      <c r="K49">
        <v>0.23</v>
      </c>
      <c r="L49">
        <f>(1000/Graphs!$E$5)*EXP(-0.5*((K49-$I$10)/$I$12)^2)/($I$12*SQRT(2*PI()))</f>
        <v>3.7147236891105794E-5</v>
      </c>
      <c r="N49">
        <f t="shared" si="4"/>
        <v>1</v>
      </c>
      <c r="O49">
        <f>(1000/Graphs!$E$5)*EXP(-0.5*((N49-$I$10)/$I$12)^2)/($I$12*SQRT(2*PI()))</f>
        <v>1.5389197253412839E-20</v>
      </c>
      <c r="P49" t="e">
        <f ca="1">IF(E49&gt;=Graphs!$E$6,Data!F49,NA())</f>
        <v>#N/A</v>
      </c>
    </row>
    <row r="50" spans="1:16">
      <c r="A50" s="5">
        <f ca="1">CRITBINOM(Graphs!$E$5,Graphs!$C$5,RAND())</f>
        <v>44</v>
      </c>
      <c r="B50" s="2">
        <f t="shared" ca="1" si="0"/>
        <v>151</v>
      </c>
      <c r="C50" s="3">
        <f ca="1">ROUND(A50/Graphs!$E$5,3)</f>
        <v>0.44</v>
      </c>
      <c r="D50" s="4">
        <v>49</v>
      </c>
      <c r="E50" s="3">
        <f t="shared" ca="1" si="1"/>
        <v>0.41</v>
      </c>
      <c r="F50" s="4">
        <f t="shared" ca="1" si="2"/>
        <v>12</v>
      </c>
      <c r="G50" s="5">
        <f ca="1">Graphs!$E$5-Data!A50</f>
        <v>56</v>
      </c>
      <c r="H50" s="9">
        <f ca="1">C50-Graphs!$E$6</f>
        <v>-0.56000000000000005</v>
      </c>
      <c r="J50">
        <v>0.8</v>
      </c>
      <c r="K50">
        <v>0.23499999999999999</v>
      </c>
      <c r="L50">
        <f>(1000/Graphs!$E$5)*EXP(-0.5*((K50-$I$10)/$I$12)^2)/($I$12*SQRT(2*PI()))</f>
        <v>6.342698433431951E-5</v>
      </c>
      <c r="N50">
        <f t="shared" si="4"/>
        <v>1</v>
      </c>
      <c r="O50">
        <f>(1000/Graphs!$E$5)*EXP(-0.5*((N50-$I$10)/$I$12)^2)/($I$12*SQRT(2*PI()))</f>
        <v>1.5389197253412839E-20</v>
      </c>
      <c r="P50" t="e">
        <f ca="1">IF(E50&gt;=Graphs!$E$6,Data!F50,NA())</f>
        <v>#N/A</v>
      </c>
    </row>
    <row r="51" spans="1:16">
      <c r="A51" s="5">
        <f ca="1">CRITBINOM(Graphs!$E$5,Graphs!$C$5,RAND())</f>
        <v>38</v>
      </c>
      <c r="B51" s="2">
        <f t="shared" ca="1" si="0"/>
        <v>20</v>
      </c>
      <c r="C51" s="3">
        <f ca="1">ROUND(A51/Graphs!$E$5,3)</f>
        <v>0.38</v>
      </c>
      <c r="D51" s="4">
        <v>50</v>
      </c>
      <c r="E51" s="3">
        <f t="shared" ca="1" si="1"/>
        <v>0.41</v>
      </c>
      <c r="F51" s="4">
        <f t="shared" ca="1" si="2"/>
        <v>13</v>
      </c>
      <c r="G51" s="5">
        <f ca="1">Graphs!$E$5-Data!A51</f>
        <v>62</v>
      </c>
      <c r="H51" s="9">
        <f ca="1">C51-Graphs!$E$6</f>
        <v>-0.62</v>
      </c>
      <c r="J51">
        <v>0.9</v>
      </c>
      <c r="K51">
        <v>0.24</v>
      </c>
      <c r="L51">
        <f>(1000/Graphs!$E$5)*EXP(-0.5*((K51-$I$10)/$I$12)^2)/($I$12*SQRT(2*PI()))</f>
        <v>1.0722070689395229E-4</v>
      </c>
      <c r="N51">
        <f t="shared" si="4"/>
        <v>1</v>
      </c>
      <c r="O51">
        <f>(1000/Graphs!$E$5)*EXP(-0.5*((N51-$I$10)/$I$12)^2)/($I$12*SQRT(2*PI()))</f>
        <v>1.5389197253412839E-20</v>
      </c>
      <c r="P51" t="e">
        <f ca="1">IF(E51&gt;=Graphs!$E$6,Data!F51,NA())</f>
        <v>#N/A</v>
      </c>
    </row>
    <row r="52" spans="1:16">
      <c r="A52" s="5">
        <f ca="1">CRITBINOM(Graphs!$E$5,Graphs!$C$5,RAND())</f>
        <v>50</v>
      </c>
      <c r="B52" s="2">
        <f t="shared" ca="1" si="0"/>
        <v>559</v>
      </c>
      <c r="C52" s="3">
        <f ca="1">ROUND(A52/Graphs!$E$5,3)</f>
        <v>0.5</v>
      </c>
      <c r="D52" s="4">
        <v>51</v>
      </c>
      <c r="E52" s="3">
        <f t="shared" ca="1" si="1"/>
        <v>0.41</v>
      </c>
      <c r="F52" s="4">
        <f t="shared" ca="1" si="2"/>
        <v>14</v>
      </c>
      <c r="G52" s="5">
        <f ca="1">Graphs!$E$5-Data!A52</f>
        <v>50</v>
      </c>
      <c r="H52" s="9">
        <f ca="1">C52-Graphs!$E$6</f>
        <v>-0.5</v>
      </c>
      <c r="J52">
        <v>1</v>
      </c>
      <c r="K52">
        <v>0.245</v>
      </c>
      <c r="L52">
        <f>(1000/Graphs!$E$5)*EXP(-0.5*((K52-$I$10)/$I$12)^2)/($I$12*SQRT(2*PI()))</f>
        <v>1.7944870324766672E-4</v>
      </c>
      <c r="N52">
        <f t="shared" si="4"/>
        <v>1</v>
      </c>
      <c r="O52">
        <f>(1000/Graphs!$E$5)*EXP(-0.5*((N52-$I$10)/$I$12)^2)/($I$12*SQRT(2*PI()))</f>
        <v>1.5389197253412839E-20</v>
      </c>
      <c r="P52" t="e">
        <f ca="1">IF(E52&gt;=Graphs!$E$6,Data!F52,NA())</f>
        <v>#N/A</v>
      </c>
    </row>
    <row r="53" spans="1:16">
      <c r="A53" s="5">
        <f ca="1">CRITBINOM(Graphs!$E$5,Graphs!$C$5,RAND())</f>
        <v>49</v>
      </c>
      <c r="B53" s="2">
        <f t="shared" ca="1" si="0"/>
        <v>477</v>
      </c>
      <c r="C53" s="3">
        <f ca="1">ROUND(A53/Graphs!$E$5,3)</f>
        <v>0.49</v>
      </c>
      <c r="D53" s="4">
        <v>52</v>
      </c>
      <c r="E53" s="3">
        <f t="shared" ca="1" si="1"/>
        <v>0.41</v>
      </c>
      <c r="F53" s="4">
        <f t="shared" ca="1" si="2"/>
        <v>15</v>
      </c>
      <c r="G53" s="5">
        <f ca="1">Graphs!$E$5-Data!A53</f>
        <v>51</v>
      </c>
      <c r="H53" s="9">
        <f ca="1">C53-Graphs!$E$6</f>
        <v>-0.51</v>
      </c>
      <c r="J53">
        <v>1.1000000000000001</v>
      </c>
      <c r="K53">
        <v>0.25</v>
      </c>
      <c r="L53">
        <f>(1000/Graphs!$E$5)*EXP(-0.5*((K53-$I$10)/$I$12)^2)/($I$12*SQRT(2*PI()))</f>
        <v>2.9734390294685958E-4</v>
      </c>
      <c r="N53">
        <f t="shared" si="4"/>
        <v>1</v>
      </c>
      <c r="O53">
        <f>(1000/Graphs!$E$5)*EXP(-0.5*((N53-$I$10)/$I$12)^2)/($I$12*SQRT(2*PI()))</f>
        <v>1.5389197253412839E-20</v>
      </c>
      <c r="P53" t="e">
        <f ca="1">IF(E53&gt;=Graphs!$E$6,Data!F53,NA())</f>
        <v>#N/A</v>
      </c>
    </row>
    <row r="54" spans="1:16">
      <c r="A54" s="5">
        <f ca="1">CRITBINOM(Graphs!$E$5,Graphs!$C$5,RAND())</f>
        <v>57</v>
      </c>
      <c r="B54" s="2">
        <f t="shared" ca="1" si="0"/>
        <v>942</v>
      </c>
      <c r="C54" s="3">
        <f ca="1">ROUND(A54/Graphs!$E$5,3)</f>
        <v>0.56999999999999995</v>
      </c>
      <c r="D54" s="4">
        <v>53</v>
      </c>
      <c r="E54" s="3">
        <f t="shared" ca="1" si="1"/>
        <v>0.42</v>
      </c>
      <c r="F54" s="4">
        <f t="shared" ca="1" si="2"/>
        <v>1</v>
      </c>
      <c r="G54" s="5">
        <f ca="1">Graphs!$E$5-Data!A54</f>
        <v>43</v>
      </c>
      <c r="H54" s="9">
        <f ca="1">C54-Graphs!$E$6</f>
        <v>-0.43000000000000005</v>
      </c>
      <c r="J54">
        <v>1.2</v>
      </c>
      <c r="K54">
        <v>0.255</v>
      </c>
      <c r="L54">
        <f>(1000/Graphs!$E$5)*EXP(-0.5*((K54-$I$10)/$I$12)^2)/($I$12*SQRT(2*PI()))</f>
        <v>4.8779214917867307E-4</v>
      </c>
      <c r="N54">
        <f t="shared" si="4"/>
        <v>1</v>
      </c>
      <c r="O54">
        <f>(1000/Graphs!$E$5)*EXP(-0.5*((N54-$I$10)/$I$12)^2)/($I$12*SQRT(2*PI()))</f>
        <v>1.5389197253412839E-20</v>
      </c>
      <c r="P54" t="e">
        <f ca="1">IF(E54&gt;=Graphs!$E$6,Data!F54,NA())</f>
        <v>#N/A</v>
      </c>
    </row>
    <row r="55" spans="1:16">
      <c r="A55" s="5">
        <f ca="1">CRITBINOM(Graphs!$E$5,Graphs!$C$5,RAND())</f>
        <v>46</v>
      </c>
      <c r="B55" s="2">
        <f t="shared" ca="1" si="0"/>
        <v>246</v>
      </c>
      <c r="C55" s="3">
        <f ca="1">ROUND(A55/Graphs!$E$5,3)</f>
        <v>0.46</v>
      </c>
      <c r="D55" s="4">
        <v>54</v>
      </c>
      <c r="E55" s="3">
        <f t="shared" ca="1" si="1"/>
        <v>0.42</v>
      </c>
      <c r="F55" s="4">
        <f t="shared" ca="1" si="2"/>
        <v>2</v>
      </c>
      <c r="G55" s="5">
        <f ca="1">Graphs!$E$5-Data!A55</f>
        <v>54</v>
      </c>
      <c r="H55" s="9">
        <f ca="1">C55-Graphs!$E$6</f>
        <v>-0.54</v>
      </c>
      <c r="J55">
        <v>1.3</v>
      </c>
      <c r="K55">
        <v>0.26</v>
      </c>
      <c r="L55">
        <f>(1000/Graphs!$E$5)*EXP(-0.5*((K55-$I$10)/$I$12)^2)/($I$12*SQRT(2*PI()))</f>
        <v>7.9225981820641507E-4</v>
      </c>
      <c r="N55">
        <f t="shared" si="4"/>
        <v>1</v>
      </c>
      <c r="O55">
        <f>(1000/Graphs!$E$5)*EXP(-0.5*((N55-$I$10)/$I$12)^2)/($I$12*SQRT(2*PI()))</f>
        <v>1.5389197253412839E-20</v>
      </c>
      <c r="P55" t="e">
        <f ca="1">IF(E55&gt;=Graphs!$E$6,Data!F55,NA())</f>
        <v>#N/A</v>
      </c>
    </row>
    <row r="56" spans="1:16">
      <c r="A56" s="5">
        <f ca="1">CRITBINOM(Graphs!$E$5,Graphs!$C$5,RAND())</f>
        <v>53</v>
      </c>
      <c r="B56" s="2">
        <f t="shared" ca="1" si="0"/>
        <v>767</v>
      </c>
      <c r="C56" s="3">
        <f ca="1">ROUND(A56/Graphs!$E$5,3)</f>
        <v>0.53</v>
      </c>
      <c r="D56" s="4">
        <v>55</v>
      </c>
      <c r="E56" s="3">
        <f t="shared" ca="1" si="1"/>
        <v>0.42</v>
      </c>
      <c r="F56" s="4">
        <f t="shared" ca="1" si="2"/>
        <v>3</v>
      </c>
      <c r="G56" s="5">
        <f ca="1">Graphs!$E$5-Data!A56</f>
        <v>47</v>
      </c>
      <c r="H56" s="9">
        <f ca="1">C56-Graphs!$E$6</f>
        <v>-0.47</v>
      </c>
      <c r="J56">
        <v>1.4</v>
      </c>
      <c r="K56">
        <v>0.26500000000000001</v>
      </c>
      <c r="L56">
        <f>(1000/Graphs!$E$5)*EXP(-0.5*((K56-$I$10)/$I$12)^2)/($I$12*SQRT(2*PI()))</f>
        <v>1.2739650357734248E-3</v>
      </c>
      <c r="N56">
        <f t="shared" si="4"/>
        <v>1</v>
      </c>
      <c r="O56">
        <f>(1000/Graphs!$E$5)*EXP(-0.5*((N56-$I$10)/$I$12)^2)/($I$12*SQRT(2*PI()))</f>
        <v>1.5389197253412839E-20</v>
      </c>
      <c r="P56" t="e">
        <f ca="1">IF(E56&gt;=Graphs!$E$6,Data!F56,NA())</f>
        <v>#N/A</v>
      </c>
    </row>
    <row r="57" spans="1:16">
      <c r="A57" s="5">
        <f ca="1">CRITBINOM(Graphs!$E$5,Graphs!$C$5,RAND())</f>
        <v>51</v>
      </c>
      <c r="B57" s="2">
        <f t="shared" ca="1" si="0"/>
        <v>632</v>
      </c>
      <c r="C57" s="3">
        <f ca="1">ROUND(A57/Graphs!$E$5,3)</f>
        <v>0.51</v>
      </c>
      <c r="D57" s="4">
        <v>56</v>
      </c>
      <c r="E57" s="3">
        <f t="shared" ca="1" si="1"/>
        <v>0.42</v>
      </c>
      <c r="F57" s="4">
        <f t="shared" ca="1" si="2"/>
        <v>4</v>
      </c>
      <c r="G57" s="5">
        <f ca="1">Graphs!$E$5-Data!A57</f>
        <v>49</v>
      </c>
      <c r="H57" s="9">
        <f ca="1">C57-Graphs!$E$6</f>
        <v>-0.49</v>
      </c>
      <c r="J57">
        <v>1.50000000000001</v>
      </c>
      <c r="K57">
        <v>0.27</v>
      </c>
      <c r="L57">
        <f>(1000/Graphs!$E$5)*EXP(-0.5*((K57-$I$10)/$I$12)^2)/($I$12*SQRT(2*PI()))</f>
        <v>2.0281704130973516E-3</v>
      </c>
      <c r="N57">
        <f t="shared" si="4"/>
        <v>1</v>
      </c>
      <c r="O57">
        <f>(1000/Graphs!$E$5)*EXP(-0.5*((N57-$I$10)/$I$12)^2)/($I$12*SQRT(2*PI()))</f>
        <v>1.5389197253412839E-20</v>
      </c>
      <c r="P57" t="e">
        <f ca="1">IF(E57&gt;=Graphs!$E$6,Data!F57,NA())</f>
        <v>#N/A</v>
      </c>
    </row>
    <row r="58" spans="1:16">
      <c r="A58" s="5">
        <f ca="1">CRITBINOM(Graphs!$E$5,Graphs!$C$5,RAND())</f>
        <v>53</v>
      </c>
      <c r="B58" s="2">
        <f t="shared" ca="1" si="0"/>
        <v>767</v>
      </c>
      <c r="C58" s="3">
        <f ca="1">ROUND(A58/Graphs!$E$5,3)</f>
        <v>0.53</v>
      </c>
      <c r="D58" s="4">
        <v>57</v>
      </c>
      <c r="E58" s="3">
        <f t="shared" ca="1" si="1"/>
        <v>0.42</v>
      </c>
      <c r="F58" s="4">
        <f t="shared" ca="1" si="2"/>
        <v>5</v>
      </c>
      <c r="G58" s="5">
        <f ca="1">Graphs!$E$5-Data!A58</f>
        <v>47</v>
      </c>
      <c r="H58" s="9">
        <f ca="1">C58-Graphs!$E$6</f>
        <v>-0.47</v>
      </c>
      <c r="J58">
        <v>1.6</v>
      </c>
      <c r="K58">
        <v>0.27500000000000002</v>
      </c>
      <c r="L58">
        <f>(1000/Graphs!$E$5)*EXP(-0.5*((K58-$I$10)/$I$12)^2)/($I$12*SQRT(2*PI()))</f>
        <v>3.1967482213811067E-3</v>
      </c>
      <c r="N58">
        <f t="shared" si="4"/>
        <v>1</v>
      </c>
      <c r="O58">
        <f>(1000/Graphs!$E$5)*EXP(-0.5*((N58-$I$10)/$I$12)^2)/($I$12*SQRT(2*PI()))</f>
        <v>1.5389197253412839E-20</v>
      </c>
      <c r="P58" t="e">
        <f ca="1">IF(E58&gt;=Graphs!$E$6,Data!F58,NA())</f>
        <v>#N/A</v>
      </c>
    </row>
    <row r="59" spans="1:16">
      <c r="A59" s="5">
        <f ca="1">CRITBINOM(Graphs!$E$5,Graphs!$C$5,RAND())</f>
        <v>41</v>
      </c>
      <c r="B59" s="2">
        <f t="shared" ca="1" si="0"/>
        <v>52</v>
      </c>
      <c r="C59" s="3">
        <f ca="1">ROUND(A59/Graphs!$E$5,3)</f>
        <v>0.41</v>
      </c>
      <c r="D59" s="4">
        <v>58</v>
      </c>
      <c r="E59" s="3">
        <f t="shared" ca="1" si="1"/>
        <v>0.42</v>
      </c>
      <c r="F59" s="4">
        <f t="shared" ca="1" si="2"/>
        <v>6</v>
      </c>
      <c r="G59" s="5">
        <f ca="1">Graphs!$E$5-Data!A59</f>
        <v>59</v>
      </c>
      <c r="H59" s="9">
        <f ca="1">C59-Graphs!$E$6</f>
        <v>-0.59000000000000008</v>
      </c>
      <c r="J59">
        <v>1.7</v>
      </c>
      <c r="K59">
        <v>0.28000000000000003</v>
      </c>
      <c r="L59">
        <f>(1000/Graphs!$E$5)*EXP(-0.5*((K59-$I$10)/$I$12)^2)/($I$12*SQRT(2*PI()))</f>
        <v>4.9884942580107243E-3</v>
      </c>
      <c r="N59">
        <f t="shared" si="4"/>
        <v>1</v>
      </c>
      <c r="O59">
        <f>(1000/Graphs!$E$5)*EXP(-0.5*((N59-$I$10)/$I$12)^2)/($I$12*SQRT(2*PI()))</f>
        <v>1.5389197253412839E-20</v>
      </c>
      <c r="P59" t="e">
        <f ca="1">IF(E59&gt;=Graphs!$E$6,Data!F59,NA())</f>
        <v>#N/A</v>
      </c>
    </row>
    <row r="60" spans="1:16">
      <c r="A60" s="5">
        <f ca="1">CRITBINOM(Graphs!$E$5,Graphs!$C$5,RAND())</f>
        <v>47</v>
      </c>
      <c r="B60" s="2">
        <f t="shared" ca="1" si="0"/>
        <v>303</v>
      </c>
      <c r="C60" s="3">
        <f ca="1">ROUND(A60/Graphs!$E$5,3)</f>
        <v>0.47</v>
      </c>
      <c r="D60" s="4">
        <v>59</v>
      </c>
      <c r="E60" s="3">
        <f t="shared" ca="1" si="1"/>
        <v>0.42</v>
      </c>
      <c r="F60" s="4">
        <f t="shared" ca="1" si="2"/>
        <v>7</v>
      </c>
      <c r="G60" s="5">
        <f ca="1">Graphs!$E$5-Data!A60</f>
        <v>53</v>
      </c>
      <c r="H60" s="9">
        <f ca="1">C60-Graphs!$E$6</f>
        <v>-0.53</v>
      </c>
      <c r="J60">
        <v>1.80000000000001</v>
      </c>
      <c r="K60">
        <v>0.28499999999999998</v>
      </c>
      <c r="L60">
        <f>(1000/Graphs!$E$5)*EXP(-0.5*((K60-$I$10)/$I$12)^2)/($I$12*SQRT(2*PI()))</f>
        <v>7.7070393484174266E-3</v>
      </c>
      <c r="N60">
        <f t="shared" si="4"/>
        <v>1</v>
      </c>
      <c r="O60">
        <f>(1000/Graphs!$E$5)*EXP(-0.5*((N60-$I$10)/$I$12)^2)/($I$12*SQRT(2*PI()))</f>
        <v>1.5389197253412839E-20</v>
      </c>
      <c r="P60" t="e">
        <f ca="1">IF(E60&gt;=Graphs!$E$6,Data!F60,NA())</f>
        <v>#N/A</v>
      </c>
    </row>
    <row r="61" spans="1:16">
      <c r="A61" s="5">
        <f ca="1">CRITBINOM(Graphs!$E$5,Graphs!$C$5,RAND())</f>
        <v>51</v>
      </c>
      <c r="B61" s="2">
        <f t="shared" ca="1" si="0"/>
        <v>632</v>
      </c>
      <c r="C61" s="3">
        <f ca="1">ROUND(A61/Graphs!$E$5,3)</f>
        <v>0.51</v>
      </c>
      <c r="D61" s="4">
        <v>60</v>
      </c>
      <c r="E61" s="3">
        <f t="shared" ca="1" si="1"/>
        <v>0.42</v>
      </c>
      <c r="F61" s="4">
        <f t="shared" ca="1" si="2"/>
        <v>8</v>
      </c>
      <c r="G61" s="5">
        <f ca="1">Graphs!$E$5-Data!A61</f>
        <v>49</v>
      </c>
      <c r="H61" s="9">
        <f ca="1">C61-Graphs!$E$6</f>
        <v>-0.49</v>
      </c>
      <c r="J61">
        <v>1.9000000000000099</v>
      </c>
      <c r="K61">
        <v>0.28999999999999998</v>
      </c>
      <c r="L61">
        <f>(1000/Graphs!$E$5)*EXP(-0.5*((K61-$I$10)/$I$12)^2)/($I$12*SQRT(2*PI()))</f>
        <v>1.178861355130797E-2</v>
      </c>
      <c r="N61">
        <f t="shared" si="4"/>
        <v>1</v>
      </c>
      <c r="O61">
        <f>(1000/Graphs!$E$5)*EXP(-0.5*((N61-$I$10)/$I$12)^2)/($I$12*SQRT(2*PI()))</f>
        <v>1.5389197253412839E-20</v>
      </c>
      <c r="P61" t="e">
        <f ca="1">IF(E61&gt;=Graphs!$E$6,Data!F61,NA())</f>
        <v>#N/A</v>
      </c>
    </row>
    <row r="62" spans="1:16">
      <c r="A62" s="5">
        <f ca="1">CRITBINOM(Graphs!$E$5,Graphs!$C$5,RAND())</f>
        <v>53</v>
      </c>
      <c r="B62" s="2">
        <f t="shared" ca="1" si="0"/>
        <v>767</v>
      </c>
      <c r="C62" s="3">
        <f ca="1">ROUND(A62/Graphs!$E$5,3)</f>
        <v>0.53</v>
      </c>
      <c r="D62" s="4">
        <v>61</v>
      </c>
      <c r="E62" s="3">
        <f t="shared" ca="1" si="1"/>
        <v>0.42</v>
      </c>
      <c r="F62" s="4">
        <f t="shared" ca="1" si="2"/>
        <v>9</v>
      </c>
      <c r="G62" s="5">
        <f ca="1">Graphs!$E$5-Data!A62</f>
        <v>47</v>
      </c>
      <c r="H62" s="9">
        <f ca="1">C62-Graphs!$E$6</f>
        <v>-0.47</v>
      </c>
      <c r="J62">
        <v>2.0000000000000102</v>
      </c>
      <c r="K62">
        <v>0.29499999999999998</v>
      </c>
      <c r="L62">
        <f>(1000/Graphs!$E$5)*EXP(-0.5*((K62-$I$10)/$I$12)^2)/($I$12*SQRT(2*PI()))</f>
        <v>1.7852331435426583E-2</v>
      </c>
      <c r="N62">
        <f t="shared" si="4"/>
        <v>1</v>
      </c>
      <c r="O62">
        <f>(1000/Graphs!$E$5)*EXP(-0.5*((N62-$I$10)/$I$12)^2)/($I$12*SQRT(2*PI()))</f>
        <v>1.5389197253412839E-20</v>
      </c>
      <c r="P62" t="e">
        <f ca="1">IF(E62&gt;=Graphs!$E$6,Data!F62,NA())</f>
        <v>#N/A</v>
      </c>
    </row>
    <row r="63" spans="1:16">
      <c r="A63" s="5">
        <f ca="1">CRITBINOM(Graphs!$E$5,Graphs!$C$5,RAND())</f>
        <v>49</v>
      </c>
      <c r="B63" s="2">
        <f t="shared" ca="1" si="0"/>
        <v>477</v>
      </c>
      <c r="C63" s="3">
        <f ca="1">ROUND(A63/Graphs!$E$5,3)</f>
        <v>0.49</v>
      </c>
      <c r="D63" s="4">
        <v>62</v>
      </c>
      <c r="E63" s="3">
        <f t="shared" ca="1" si="1"/>
        <v>0.42</v>
      </c>
      <c r="F63" s="4">
        <f t="shared" ca="1" si="2"/>
        <v>10</v>
      </c>
      <c r="G63" s="5">
        <f ca="1">Graphs!$E$5-Data!A63</f>
        <v>51</v>
      </c>
      <c r="H63" s="9">
        <f ca="1">C63-Graphs!$E$6</f>
        <v>-0.51</v>
      </c>
      <c r="J63">
        <v>2.1</v>
      </c>
      <c r="K63">
        <v>0.3</v>
      </c>
      <c r="L63">
        <f>(1000/Graphs!$E$5)*EXP(-0.5*((K63-$I$10)/$I$12)^2)/($I$12*SQRT(2*PI()))</f>
        <v>2.6766045152977071E-2</v>
      </c>
      <c r="N63">
        <f t="shared" si="4"/>
        <v>1</v>
      </c>
      <c r="O63">
        <f>(1000/Graphs!$E$5)*EXP(-0.5*((N63-$I$10)/$I$12)^2)/($I$12*SQRT(2*PI()))</f>
        <v>1.5389197253412839E-20</v>
      </c>
      <c r="P63" t="e">
        <f ca="1">IF(E63&gt;=Graphs!$E$6,Data!F63,NA())</f>
        <v>#N/A</v>
      </c>
    </row>
    <row r="64" spans="1:16">
      <c r="A64" s="5">
        <f ca="1">CRITBINOM(Graphs!$E$5,Graphs!$C$5,RAND())</f>
        <v>48</v>
      </c>
      <c r="B64" s="2">
        <f t="shared" ca="1" si="0"/>
        <v>388</v>
      </c>
      <c r="C64" s="3">
        <f ca="1">ROUND(A64/Graphs!$E$5,3)</f>
        <v>0.48</v>
      </c>
      <c r="D64" s="4">
        <v>63</v>
      </c>
      <c r="E64" s="3">
        <f t="shared" ca="1" si="1"/>
        <v>0.42</v>
      </c>
      <c r="F64" s="4">
        <f t="shared" ca="1" si="2"/>
        <v>11</v>
      </c>
      <c r="G64" s="5">
        <f ca="1">Graphs!$E$5-Data!A64</f>
        <v>52</v>
      </c>
      <c r="H64" s="9">
        <f ca="1">C64-Graphs!$E$6</f>
        <v>-0.52</v>
      </c>
      <c r="J64">
        <v>2.2000000000000099</v>
      </c>
      <c r="K64">
        <v>0.30499999999999999</v>
      </c>
      <c r="L64">
        <f>(1000/Graphs!$E$5)*EXP(-0.5*((K64-$I$10)/$I$12)^2)/($I$12*SQRT(2*PI()))</f>
        <v>3.9731094278554542E-2</v>
      </c>
      <c r="N64">
        <f t="shared" si="4"/>
        <v>1</v>
      </c>
      <c r="O64">
        <f>(1000/Graphs!$E$5)*EXP(-0.5*((N64-$I$10)/$I$12)^2)/($I$12*SQRT(2*PI()))</f>
        <v>1.5389197253412839E-20</v>
      </c>
      <c r="P64" t="e">
        <f ca="1">IF(E64&gt;=Graphs!$E$6,Data!F64,NA())</f>
        <v>#N/A</v>
      </c>
    </row>
    <row r="65" spans="1:16">
      <c r="A65" s="5">
        <f ca="1">CRITBINOM(Graphs!$E$5,Graphs!$C$5,RAND())</f>
        <v>56</v>
      </c>
      <c r="B65" s="2">
        <f t="shared" ca="1" si="0"/>
        <v>912</v>
      </c>
      <c r="C65" s="3">
        <f ca="1">ROUND(A65/Graphs!$E$5,3)</f>
        <v>0.56000000000000005</v>
      </c>
      <c r="D65" s="4">
        <v>64</v>
      </c>
      <c r="E65" s="3">
        <f t="shared" ca="1" si="1"/>
        <v>0.42</v>
      </c>
      <c r="F65" s="4">
        <f t="shared" ca="1" si="2"/>
        <v>12</v>
      </c>
      <c r="G65" s="5">
        <f ca="1">Graphs!$E$5-Data!A65</f>
        <v>44</v>
      </c>
      <c r="H65" s="9">
        <f ca="1">C65-Graphs!$E$6</f>
        <v>-0.43999999999999995</v>
      </c>
      <c r="J65">
        <v>2.30000000000001</v>
      </c>
      <c r="K65">
        <v>0.31</v>
      </c>
      <c r="L65">
        <f>(1000/Graphs!$E$5)*EXP(-0.5*((K65-$I$10)/$I$12)^2)/($I$12*SQRT(2*PI()))</f>
        <v>5.8389385158292062E-2</v>
      </c>
      <c r="N65">
        <f t="shared" si="4"/>
        <v>1</v>
      </c>
      <c r="O65">
        <f>(1000/Graphs!$E$5)*EXP(-0.5*((N65-$I$10)/$I$12)^2)/($I$12*SQRT(2*PI()))</f>
        <v>1.5389197253412839E-20</v>
      </c>
      <c r="P65" t="e">
        <f ca="1">IF(E65&gt;=Graphs!$E$6,Data!F65,NA())</f>
        <v>#N/A</v>
      </c>
    </row>
    <row r="66" spans="1:16">
      <c r="A66" s="5">
        <f ca="1">CRITBINOM(Graphs!$E$5,Graphs!$C$5,RAND())</f>
        <v>41</v>
      </c>
      <c r="B66" s="2">
        <f t="shared" ref="B66:B129" ca="1" si="5">COUNTIF(List,"&lt;="&amp;C66)</f>
        <v>52</v>
      </c>
      <c r="C66" s="3">
        <f ca="1">ROUND(A66/Graphs!$E$5,3)</f>
        <v>0.41</v>
      </c>
      <c r="D66" s="4">
        <v>65</v>
      </c>
      <c r="E66" s="3">
        <f t="shared" ref="E66:E129" ca="1" si="6">VLOOKUP(SMALL($B$2:$B$1001,D66),$B$2:$C$1001,2,FALSE)</f>
        <v>0.42</v>
      </c>
      <c r="F66" s="4">
        <f t="shared" ca="1" si="2"/>
        <v>13</v>
      </c>
      <c r="G66" s="5">
        <f ca="1">Graphs!$E$5-Data!A66</f>
        <v>59</v>
      </c>
      <c r="H66" s="9">
        <f ca="1">C66-Graphs!$E$6</f>
        <v>-0.59000000000000008</v>
      </c>
      <c r="J66">
        <v>2.4000000000000101</v>
      </c>
      <c r="K66">
        <v>0.315</v>
      </c>
      <c r="L66">
        <f>(1000/Graphs!$E$5)*EXP(-0.5*((K66-$I$10)/$I$12)^2)/($I$12*SQRT(2*PI()))</f>
        <v>8.4956054110150434E-2</v>
      </c>
      <c r="N66">
        <f t="shared" si="4"/>
        <v>1</v>
      </c>
      <c r="O66">
        <f>(1000/Graphs!$E$5)*EXP(-0.5*((N66-$I$10)/$I$12)^2)/($I$12*SQRT(2*PI()))</f>
        <v>1.5389197253412839E-20</v>
      </c>
      <c r="P66" t="e">
        <f ca="1">IF(E66&gt;=Graphs!$E$6,Data!F66,NA())</f>
        <v>#N/A</v>
      </c>
    </row>
    <row r="67" spans="1:16">
      <c r="A67" s="5">
        <f ca="1">CRITBINOM(Graphs!$E$5,Graphs!$C$5,RAND())</f>
        <v>47</v>
      </c>
      <c r="B67" s="2">
        <f t="shared" ca="1" si="5"/>
        <v>303</v>
      </c>
      <c r="C67" s="3">
        <f ca="1">ROUND(A67/Graphs!$E$5,3)</f>
        <v>0.47</v>
      </c>
      <c r="D67" s="4">
        <v>66</v>
      </c>
      <c r="E67" s="3">
        <f t="shared" ca="1" si="6"/>
        <v>0.42</v>
      </c>
      <c r="F67" s="4">
        <f t="shared" ca="1" si="2"/>
        <v>14</v>
      </c>
      <c r="G67" s="5">
        <f ca="1">Graphs!$E$5-Data!A67</f>
        <v>53</v>
      </c>
      <c r="H67" s="9">
        <f ca="1">C67-Graphs!$E$6</f>
        <v>-0.53</v>
      </c>
      <c r="J67">
        <v>2.5000000000000102</v>
      </c>
      <c r="K67">
        <v>0.32</v>
      </c>
      <c r="L67">
        <f>(1000/Graphs!$E$5)*EXP(-0.5*((K67-$I$10)/$I$12)^2)/($I$12*SQRT(2*PI()))</f>
        <v>0.1223803860227546</v>
      </c>
      <c r="N67">
        <f t="shared" si="4"/>
        <v>1</v>
      </c>
      <c r="O67">
        <f>(1000/Graphs!$E$5)*EXP(-0.5*((N67-$I$10)/$I$12)^2)/($I$12*SQRT(2*PI()))</f>
        <v>1.5389197253412839E-20</v>
      </c>
      <c r="P67" t="e">
        <f ca="1">IF(E67&gt;=Graphs!$E$6,Data!F67,NA())</f>
        <v>#N/A</v>
      </c>
    </row>
    <row r="68" spans="1:16">
      <c r="A68" s="5">
        <f ca="1">CRITBINOM(Graphs!$E$5,Graphs!$C$5,RAND())</f>
        <v>55</v>
      </c>
      <c r="B68" s="2">
        <f t="shared" ca="1" si="5"/>
        <v>871</v>
      </c>
      <c r="C68" s="3">
        <f ca="1">ROUND(A68/Graphs!$E$5,3)</f>
        <v>0.55000000000000004</v>
      </c>
      <c r="D68" s="4">
        <v>67</v>
      </c>
      <c r="E68" s="3">
        <f t="shared" ca="1" si="6"/>
        <v>0.42</v>
      </c>
      <c r="F68" s="4">
        <f t="shared" ref="F68:F131" ca="1" si="7">IF(E68=E67,F67+1,1)</f>
        <v>15</v>
      </c>
      <c r="G68" s="5">
        <f ca="1">Graphs!$E$5-Data!A68</f>
        <v>45</v>
      </c>
      <c r="H68" s="9">
        <f ca="1">C68-Graphs!$E$6</f>
        <v>-0.44999999999999996</v>
      </c>
      <c r="J68">
        <v>2.6000000000000099</v>
      </c>
      <c r="K68">
        <v>0.32500000000000001</v>
      </c>
      <c r="L68">
        <f>(1000/Graphs!$E$5)*EXP(-0.5*((K68-$I$10)/$I$12)^2)/($I$12*SQRT(2*PI()))</f>
        <v>0.17453653900915234</v>
      </c>
      <c r="N68">
        <f t="shared" si="4"/>
        <v>1</v>
      </c>
      <c r="O68">
        <f>(1000/Graphs!$E$5)*EXP(-0.5*((N68-$I$10)/$I$12)^2)/($I$12*SQRT(2*PI()))</f>
        <v>1.5389197253412839E-20</v>
      </c>
      <c r="P68" t="e">
        <f ca="1">IF(E68&gt;=Graphs!$E$6,Data!F68,NA())</f>
        <v>#N/A</v>
      </c>
    </row>
    <row r="69" spans="1:16">
      <c r="A69" s="5">
        <f ca="1">CRITBINOM(Graphs!$E$5,Graphs!$C$5,RAND())</f>
        <v>57</v>
      </c>
      <c r="B69" s="2">
        <f t="shared" ca="1" si="5"/>
        <v>942</v>
      </c>
      <c r="C69" s="3">
        <f ca="1">ROUND(A69/Graphs!$E$5,3)</f>
        <v>0.56999999999999995</v>
      </c>
      <c r="D69" s="4">
        <v>68</v>
      </c>
      <c r="E69" s="3">
        <f t="shared" ca="1" si="6"/>
        <v>0.42</v>
      </c>
      <c r="F69" s="4">
        <f t="shared" ca="1" si="7"/>
        <v>16</v>
      </c>
      <c r="G69" s="5">
        <f ca="1">Graphs!$E$5-Data!A69</f>
        <v>43</v>
      </c>
      <c r="H69" s="9">
        <f ca="1">C69-Graphs!$E$6</f>
        <v>-0.43000000000000005</v>
      </c>
      <c r="J69">
        <v>2.7000000000000099</v>
      </c>
      <c r="K69">
        <v>0.33</v>
      </c>
      <c r="L69">
        <f>(1000/Graphs!$E$5)*EXP(-0.5*((K69-$I$10)/$I$12)^2)/($I$12*SQRT(2*PI()))</f>
        <v>0.24644383369460418</v>
      </c>
      <c r="N69">
        <f t="shared" ref="N69:N104" si="8">N68+$R$2</f>
        <v>1</v>
      </c>
      <c r="O69">
        <f>(1000/Graphs!$E$5)*EXP(-0.5*((N69-$I$10)/$I$12)^2)/($I$12*SQRT(2*PI()))</f>
        <v>1.5389197253412839E-20</v>
      </c>
      <c r="P69" t="e">
        <f ca="1">IF(E69&gt;=Graphs!$E$6,Data!F69,NA())</f>
        <v>#N/A</v>
      </c>
    </row>
    <row r="70" spans="1:16">
      <c r="A70" s="5">
        <f ca="1">CRITBINOM(Graphs!$E$5,Graphs!$C$5,RAND())</f>
        <v>46</v>
      </c>
      <c r="B70" s="2">
        <f t="shared" ca="1" si="5"/>
        <v>246</v>
      </c>
      <c r="C70" s="3">
        <f ca="1">ROUND(A70/Graphs!$E$5,3)</f>
        <v>0.46</v>
      </c>
      <c r="D70" s="4">
        <v>69</v>
      </c>
      <c r="E70" s="3">
        <f t="shared" ca="1" si="6"/>
        <v>0.42</v>
      </c>
      <c r="F70" s="4">
        <f t="shared" ca="1" si="7"/>
        <v>17</v>
      </c>
      <c r="G70" s="5">
        <f ca="1">Graphs!$E$5-Data!A70</f>
        <v>54</v>
      </c>
      <c r="H70" s="9">
        <f ca="1">C70-Graphs!$E$6</f>
        <v>-0.54</v>
      </c>
      <c r="J70">
        <v>2.80000000000001</v>
      </c>
      <c r="K70">
        <v>0.33500000000000002</v>
      </c>
      <c r="L70">
        <f>(1000/Graphs!$E$5)*EXP(-0.5*((K70-$I$10)/$I$12)^2)/($I$12*SQRT(2*PI()))</f>
        <v>0.34451378781073683</v>
      </c>
      <c r="N70">
        <f t="shared" si="8"/>
        <v>1</v>
      </c>
      <c r="O70">
        <f>(1000/Graphs!$E$5)*EXP(-0.5*((N70-$I$10)/$I$12)^2)/($I$12*SQRT(2*PI()))</f>
        <v>1.5389197253412839E-20</v>
      </c>
      <c r="P70" t="e">
        <f ca="1">IF(E70&gt;=Graphs!$E$6,Data!F70,NA())</f>
        <v>#N/A</v>
      </c>
    </row>
    <row r="71" spans="1:16">
      <c r="A71" s="5">
        <f ca="1">CRITBINOM(Graphs!$E$5,Graphs!$C$5,RAND())</f>
        <v>45</v>
      </c>
      <c r="B71" s="2">
        <f t="shared" ca="1" si="5"/>
        <v>195</v>
      </c>
      <c r="C71" s="3">
        <f ca="1">ROUND(A71/Graphs!$E$5,3)</f>
        <v>0.45</v>
      </c>
      <c r="D71" s="4">
        <v>70</v>
      </c>
      <c r="E71" s="3">
        <f t="shared" ca="1" si="6"/>
        <v>0.42</v>
      </c>
      <c r="F71" s="4">
        <f t="shared" ca="1" si="7"/>
        <v>18</v>
      </c>
      <c r="G71" s="5">
        <f ca="1">Graphs!$E$5-Data!A71</f>
        <v>55</v>
      </c>
      <c r="H71" s="9">
        <f ca="1">C71-Graphs!$E$6</f>
        <v>-0.55000000000000004</v>
      </c>
      <c r="J71">
        <v>2.9000000000000101</v>
      </c>
      <c r="K71">
        <v>0.34</v>
      </c>
      <c r="L71">
        <f>(1000/Graphs!$E$5)*EXP(-0.5*((K71-$I$10)/$I$12)^2)/($I$12*SQRT(2*PI()))</f>
        <v>0.47681764029296975</v>
      </c>
      <c r="N71">
        <f t="shared" si="8"/>
        <v>1</v>
      </c>
      <c r="O71">
        <f>(1000/Graphs!$E$5)*EXP(-0.5*((N71-$I$10)/$I$12)^2)/($I$12*SQRT(2*PI()))</f>
        <v>1.5389197253412839E-20</v>
      </c>
      <c r="P71" t="e">
        <f ca="1">IF(E71&gt;=Graphs!$E$6,Data!F71,NA())</f>
        <v>#N/A</v>
      </c>
    </row>
    <row r="72" spans="1:16">
      <c r="A72" s="5">
        <f ca="1">CRITBINOM(Graphs!$E$5,Graphs!$C$5,RAND())</f>
        <v>40</v>
      </c>
      <c r="B72" s="2">
        <f t="shared" ca="1" si="5"/>
        <v>37</v>
      </c>
      <c r="C72" s="3">
        <f ca="1">ROUND(A72/Graphs!$E$5,3)</f>
        <v>0.4</v>
      </c>
      <c r="D72" s="4">
        <v>71</v>
      </c>
      <c r="E72" s="3">
        <f t="shared" ca="1" si="6"/>
        <v>0.42</v>
      </c>
      <c r="F72" s="4">
        <f t="shared" ca="1" si="7"/>
        <v>19</v>
      </c>
      <c r="G72" s="5">
        <f ca="1">Graphs!$E$5-Data!A72</f>
        <v>60</v>
      </c>
      <c r="H72" s="9">
        <f ca="1">C72-Graphs!$E$6</f>
        <v>-0.6</v>
      </c>
      <c r="J72">
        <v>3.0000000000000102</v>
      </c>
      <c r="K72">
        <v>0.34499999999999997</v>
      </c>
      <c r="L72">
        <f>(1000/Graphs!$E$5)*EXP(-0.5*((K72-$I$10)/$I$12)^2)/($I$12*SQRT(2*PI()))</f>
        <v>0.65336381123998311</v>
      </c>
      <c r="N72">
        <f t="shared" si="8"/>
        <v>1</v>
      </c>
      <c r="O72">
        <f>(1000/Graphs!$E$5)*EXP(-0.5*((N72-$I$10)/$I$12)^2)/($I$12*SQRT(2*PI()))</f>
        <v>1.5389197253412839E-20</v>
      </c>
      <c r="P72" t="e">
        <f ca="1">IF(E72&gt;=Graphs!$E$6,Data!F72,NA())</f>
        <v>#N/A</v>
      </c>
    </row>
    <row r="73" spans="1:16">
      <c r="A73" s="5">
        <f ca="1">CRITBINOM(Graphs!$E$5,Graphs!$C$5,RAND())</f>
        <v>43</v>
      </c>
      <c r="B73" s="2">
        <f t="shared" ca="1" si="5"/>
        <v>116</v>
      </c>
      <c r="C73" s="3">
        <f ca="1">ROUND(A73/Graphs!$E$5,3)</f>
        <v>0.43</v>
      </c>
      <c r="D73" s="4">
        <v>72</v>
      </c>
      <c r="E73" s="3">
        <f t="shared" ca="1" si="6"/>
        <v>0.42</v>
      </c>
      <c r="F73" s="4">
        <f t="shared" ca="1" si="7"/>
        <v>20</v>
      </c>
      <c r="G73" s="5">
        <f ca="1">Graphs!$E$5-Data!A73</f>
        <v>57</v>
      </c>
      <c r="H73" s="9">
        <f ca="1">C73-Graphs!$E$6</f>
        <v>-0.57000000000000006</v>
      </c>
      <c r="J73">
        <v>3.1000000000000099</v>
      </c>
      <c r="K73">
        <v>0.35</v>
      </c>
      <c r="L73">
        <f>(1000/Graphs!$E$5)*EXP(-0.5*((K73-$I$10)/$I$12)^2)/($I$12*SQRT(2*PI()))</f>
        <v>0.88636968238759994</v>
      </c>
      <c r="N73">
        <f t="shared" si="8"/>
        <v>1</v>
      </c>
      <c r="O73">
        <f>(1000/Graphs!$E$5)*EXP(-0.5*((N73-$I$10)/$I$12)^2)/($I$12*SQRT(2*PI()))</f>
        <v>1.5389197253412839E-20</v>
      </c>
      <c r="P73" t="e">
        <f ca="1">IF(E73&gt;=Graphs!$E$6,Data!F73,NA())</f>
        <v>#N/A</v>
      </c>
    </row>
    <row r="74" spans="1:16">
      <c r="A74" s="5">
        <f ca="1">CRITBINOM(Graphs!$E$5,Graphs!$C$5,RAND())</f>
        <v>58</v>
      </c>
      <c r="B74" s="2">
        <f t="shared" ca="1" si="5"/>
        <v>963</v>
      </c>
      <c r="C74" s="3">
        <f ca="1">ROUND(A74/Graphs!$E$5,3)</f>
        <v>0.57999999999999996</v>
      </c>
      <c r="D74" s="4">
        <v>73</v>
      </c>
      <c r="E74" s="3">
        <f t="shared" ca="1" si="6"/>
        <v>0.42</v>
      </c>
      <c r="F74" s="4">
        <f t="shared" ca="1" si="7"/>
        <v>21</v>
      </c>
      <c r="G74" s="5">
        <f ca="1">Graphs!$E$5-Data!A74</f>
        <v>42</v>
      </c>
      <c r="H74" s="9">
        <f ca="1">C74-Graphs!$E$6</f>
        <v>-0.42000000000000004</v>
      </c>
      <c r="J74">
        <v>3.2000000000000099</v>
      </c>
      <c r="K74">
        <v>0.35499999999999998</v>
      </c>
      <c r="L74">
        <f>(1000/Graphs!$E$5)*EXP(-0.5*((K74-$I$10)/$I$12)^2)/($I$12*SQRT(2*PI()))</f>
        <v>1.1905064839551698</v>
      </c>
      <c r="N74">
        <f t="shared" si="8"/>
        <v>1</v>
      </c>
      <c r="O74">
        <f>(1000/Graphs!$E$5)*EXP(-0.5*((N74-$I$10)/$I$12)^2)/($I$12*SQRT(2*PI()))</f>
        <v>1.5389197253412839E-20</v>
      </c>
      <c r="P74" t="e">
        <f ca="1">IF(E74&gt;=Graphs!$E$6,Data!F74,NA())</f>
        <v>#N/A</v>
      </c>
    </row>
    <row r="75" spans="1:16">
      <c r="A75" s="5">
        <f ca="1">CRITBINOM(Graphs!$E$5,Graphs!$C$5,RAND())</f>
        <v>53</v>
      </c>
      <c r="B75" s="2">
        <f t="shared" ca="1" si="5"/>
        <v>767</v>
      </c>
      <c r="C75" s="3">
        <f ca="1">ROUND(A75/Graphs!$E$5,3)</f>
        <v>0.53</v>
      </c>
      <c r="D75" s="4">
        <v>74</v>
      </c>
      <c r="E75" s="3">
        <f t="shared" ca="1" si="6"/>
        <v>0.42</v>
      </c>
      <c r="F75" s="4">
        <f t="shared" ca="1" si="7"/>
        <v>22</v>
      </c>
      <c r="G75" s="5">
        <f ca="1">Graphs!$E$5-Data!A75</f>
        <v>47</v>
      </c>
      <c r="H75" s="9">
        <f ca="1">C75-Graphs!$E$6</f>
        <v>-0.47</v>
      </c>
      <c r="J75">
        <v>3.30000000000001</v>
      </c>
      <c r="K75">
        <v>0.36</v>
      </c>
      <c r="L75">
        <f>(1000/Graphs!$E$5)*EXP(-0.5*((K75-$I$10)/$I$12)^2)/($I$12*SQRT(2*PI()))</f>
        <v>1.5830903165959913</v>
      </c>
      <c r="N75">
        <f t="shared" si="8"/>
        <v>1</v>
      </c>
      <c r="O75">
        <f>(1000/Graphs!$E$5)*EXP(-0.5*((N75-$I$10)/$I$12)^2)/($I$12*SQRT(2*PI()))</f>
        <v>1.5389197253412839E-20</v>
      </c>
      <c r="P75" t="e">
        <f ca="1">IF(E75&gt;=Graphs!$E$6,Data!F75,NA())</f>
        <v>#N/A</v>
      </c>
    </row>
    <row r="76" spans="1:16">
      <c r="A76" s="5">
        <f ca="1">CRITBINOM(Graphs!$E$5,Graphs!$C$5,RAND())</f>
        <v>39</v>
      </c>
      <c r="B76" s="2">
        <f t="shared" ca="1" si="5"/>
        <v>26</v>
      </c>
      <c r="C76" s="3">
        <f ca="1">ROUND(A76/Graphs!$E$5,3)</f>
        <v>0.39</v>
      </c>
      <c r="D76" s="4">
        <v>75</v>
      </c>
      <c r="E76" s="3">
        <f t="shared" ca="1" si="6"/>
        <v>0.42</v>
      </c>
      <c r="F76" s="4">
        <f t="shared" ca="1" si="7"/>
        <v>23</v>
      </c>
      <c r="G76" s="5">
        <f ca="1">Graphs!$E$5-Data!A76</f>
        <v>61</v>
      </c>
      <c r="H76" s="9">
        <f ca="1">C76-Graphs!$E$6</f>
        <v>-0.61</v>
      </c>
      <c r="J76">
        <v>3.4000000000000101</v>
      </c>
      <c r="K76">
        <v>0.36499999999999999</v>
      </c>
      <c r="L76">
        <f>(1000/Graphs!$E$5)*EXP(-0.5*((K76-$I$10)/$I$12)^2)/($I$12*SQRT(2*PI()))</f>
        <v>2.0841869628845178</v>
      </c>
      <c r="N76">
        <f t="shared" si="8"/>
        <v>1</v>
      </c>
      <c r="O76">
        <f>(1000/Graphs!$E$5)*EXP(-0.5*((N76-$I$10)/$I$12)^2)/($I$12*SQRT(2*PI()))</f>
        <v>1.5389197253412839E-20</v>
      </c>
      <c r="P76" t="e">
        <f ca="1">IF(E76&gt;=Graphs!$E$6,Data!F76,NA())</f>
        <v>#N/A</v>
      </c>
    </row>
    <row r="77" spans="1:16">
      <c r="A77" s="5">
        <f ca="1">CRITBINOM(Graphs!$E$5,Graphs!$C$5,RAND())</f>
        <v>41</v>
      </c>
      <c r="B77" s="2">
        <f t="shared" ca="1" si="5"/>
        <v>52</v>
      </c>
      <c r="C77" s="3">
        <f ca="1">ROUND(A77/Graphs!$E$5,3)</f>
        <v>0.41</v>
      </c>
      <c r="D77" s="4">
        <v>76</v>
      </c>
      <c r="E77" s="3">
        <f t="shared" ca="1" si="6"/>
        <v>0.42</v>
      </c>
      <c r="F77" s="4">
        <f t="shared" ca="1" si="7"/>
        <v>24</v>
      </c>
      <c r="G77" s="5">
        <f ca="1">Graphs!$E$5-Data!A77</f>
        <v>59</v>
      </c>
      <c r="H77" s="9">
        <f ca="1">C77-Graphs!$E$6</f>
        <v>-0.59000000000000008</v>
      </c>
      <c r="J77">
        <v>3.5000000000000102</v>
      </c>
      <c r="K77">
        <v>0.37</v>
      </c>
      <c r="L77">
        <f>(1000/Graphs!$E$5)*EXP(-0.5*((K77-$I$10)/$I$12)^2)/($I$12*SQRT(2*PI()))</f>
        <v>2.7165938467371227</v>
      </c>
      <c r="N77">
        <f t="shared" si="8"/>
        <v>1</v>
      </c>
      <c r="O77">
        <f>(1000/Graphs!$E$5)*EXP(-0.5*((N77-$I$10)/$I$12)^2)/($I$12*SQRT(2*PI()))</f>
        <v>1.5389197253412839E-20</v>
      </c>
      <c r="P77" t="e">
        <f ca="1">IF(E77&gt;=Graphs!$E$6,Data!F77,NA())</f>
        <v>#N/A</v>
      </c>
    </row>
    <row r="78" spans="1:16">
      <c r="A78" s="5">
        <f ca="1">CRITBINOM(Graphs!$E$5,Graphs!$C$5,RAND())</f>
        <v>43</v>
      </c>
      <c r="B78" s="2">
        <f t="shared" ca="1" si="5"/>
        <v>116</v>
      </c>
      <c r="C78" s="3">
        <f ca="1">ROUND(A78/Graphs!$E$5,3)</f>
        <v>0.43</v>
      </c>
      <c r="D78" s="4">
        <v>77</v>
      </c>
      <c r="E78" s="3">
        <f t="shared" ca="1" si="6"/>
        <v>0.42</v>
      </c>
      <c r="F78" s="4">
        <f t="shared" ca="1" si="7"/>
        <v>25</v>
      </c>
      <c r="G78" s="5">
        <f ca="1">Graphs!$E$5-Data!A78</f>
        <v>57</v>
      </c>
      <c r="H78" s="9">
        <f ca="1">C78-Graphs!$E$6</f>
        <v>-0.57000000000000006</v>
      </c>
      <c r="J78">
        <v>3.6000000000000099</v>
      </c>
      <c r="K78">
        <v>0.375</v>
      </c>
      <c r="L78">
        <f>(1000/Graphs!$E$5)*EXP(-0.5*((K78-$I$10)/$I$12)^2)/($I$12*SQRT(2*PI()))</f>
        <v>3.5056600987137081</v>
      </c>
      <c r="N78">
        <f t="shared" si="8"/>
        <v>1</v>
      </c>
      <c r="O78">
        <f>(1000/Graphs!$E$5)*EXP(-0.5*((N78-$I$10)/$I$12)^2)/($I$12*SQRT(2*PI()))</f>
        <v>1.5389197253412839E-20</v>
      </c>
      <c r="P78" t="e">
        <f ca="1">IF(E78&gt;=Graphs!$E$6,Data!F78,NA())</f>
        <v>#N/A</v>
      </c>
    </row>
    <row r="79" spans="1:16">
      <c r="A79" s="5">
        <f ca="1">CRITBINOM(Graphs!$E$5,Graphs!$C$5,RAND())</f>
        <v>37</v>
      </c>
      <c r="B79" s="2">
        <f t="shared" ca="1" si="5"/>
        <v>7</v>
      </c>
      <c r="C79" s="3">
        <f ca="1">ROUND(A79/Graphs!$E$5,3)</f>
        <v>0.37</v>
      </c>
      <c r="D79" s="4">
        <v>78</v>
      </c>
      <c r="E79" s="3">
        <f t="shared" ca="1" si="6"/>
        <v>0.43</v>
      </c>
      <c r="F79" s="4">
        <f t="shared" ca="1" si="7"/>
        <v>1</v>
      </c>
      <c r="G79" s="5">
        <f ca="1">Graphs!$E$5-Data!A79</f>
        <v>63</v>
      </c>
      <c r="H79" s="9">
        <f ca="1">C79-Graphs!$E$6</f>
        <v>-0.63</v>
      </c>
      <c r="J79">
        <v>3.7000000000000099</v>
      </c>
      <c r="K79">
        <v>0.38</v>
      </c>
      <c r="L79">
        <f>(1000/Graphs!$E$5)*EXP(-0.5*((K79-$I$10)/$I$12)^2)/($I$12*SQRT(2*PI()))</f>
        <v>4.4789060589685796</v>
      </c>
      <c r="N79">
        <f t="shared" si="8"/>
        <v>1</v>
      </c>
      <c r="O79">
        <f>(1000/Graphs!$E$5)*EXP(-0.5*((N79-$I$10)/$I$12)^2)/($I$12*SQRT(2*PI()))</f>
        <v>1.5389197253412839E-20</v>
      </c>
      <c r="P79" t="e">
        <f ca="1">IF(E79&gt;=Graphs!$E$6,Data!F79,NA())</f>
        <v>#N/A</v>
      </c>
    </row>
    <row r="80" spans="1:16">
      <c r="A80" s="5">
        <f ca="1">CRITBINOM(Graphs!$E$5,Graphs!$C$5,RAND())</f>
        <v>44</v>
      </c>
      <c r="B80" s="2">
        <f t="shared" ca="1" si="5"/>
        <v>151</v>
      </c>
      <c r="C80" s="3">
        <f ca="1">ROUND(A80/Graphs!$E$5,3)</f>
        <v>0.44</v>
      </c>
      <c r="D80" s="4">
        <v>79</v>
      </c>
      <c r="E80" s="3">
        <f t="shared" ca="1" si="6"/>
        <v>0.43</v>
      </c>
      <c r="F80" s="4">
        <f t="shared" ca="1" si="7"/>
        <v>2</v>
      </c>
      <c r="G80" s="5">
        <f ca="1">Graphs!$E$5-Data!A80</f>
        <v>56</v>
      </c>
      <c r="H80" s="9">
        <f ca="1">C80-Graphs!$E$6</f>
        <v>-0.56000000000000005</v>
      </c>
      <c r="J80">
        <v>3.80000000000001</v>
      </c>
      <c r="K80">
        <v>0.38500000000000001</v>
      </c>
      <c r="L80">
        <f>(1000/Graphs!$E$5)*EXP(-0.5*((K80-$I$10)/$I$12)^2)/($I$12*SQRT(2*PI()))</f>
        <v>5.6654075483202373</v>
      </c>
      <c r="N80">
        <f t="shared" si="8"/>
        <v>1</v>
      </c>
      <c r="O80">
        <f>(1000/Graphs!$E$5)*EXP(-0.5*((N80-$I$10)/$I$12)^2)/($I$12*SQRT(2*PI()))</f>
        <v>1.5389197253412839E-20</v>
      </c>
      <c r="P80" t="e">
        <f ca="1">IF(E80&gt;=Graphs!$E$6,Data!F80,NA())</f>
        <v>#N/A</v>
      </c>
    </row>
    <row r="81" spans="1:16">
      <c r="A81" s="5">
        <f ca="1">CRITBINOM(Graphs!$E$5,Graphs!$C$5,RAND())</f>
        <v>47</v>
      </c>
      <c r="B81" s="2">
        <f t="shared" ca="1" si="5"/>
        <v>303</v>
      </c>
      <c r="C81" s="3">
        <f ca="1">ROUND(A81/Graphs!$E$5,3)</f>
        <v>0.47</v>
      </c>
      <c r="D81" s="4">
        <v>80</v>
      </c>
      <c r="E81" s="3">
        <f t="shared" ca="1" si="6"/>
        <v>0.43</v>
      </c>
      <c r="F81" s="4">
        <f t="shared" ca="1" si="7"/>
        <v>3</v>
      </c>
      <c r="G81" s="5">
        <f ca="1">Graphs!$E$5-Data!A81</f>
        <v>53</v>
      </c>
      <c r="H81" s="9">
        <f ca="1">C81-Graphs!$E$6</f>
        <v>-0.53</v>
      </c>
      <c r="J81">
        <v>3.9000000000000101</v>
      </c>
      <c r="K81">
        <v>0.39</v>
      </c>
      <c r="L81">
        <f>(1000/Graphs!$E$5)*EXP(-0.5*((K81-$I$10)/$I$12)^2)/($I$12*SQRT(2*PI()))</f>
        <v>7.0949185692462908</v>
      </c>
      <c r="N81">
        <f t="shared" si="8"/>
        <v>1</v>
      </c>
      <c r="O81">
        <f>(1000/Graphs!$E$5)*EXP(-0.5*((N81-$I$10)/$I$12)^2)/($I$12*SQRT(2*PI()))</f>
        <v>1.5389197253412839E-20</v>
      </c>
      <c r="P81" t="e">
        <f ca="1">IF(E81&gt;=Graphs!$E$6,Data!F81,NA())</f>
        <v>#N/A</v>
      </c>
    </row>
    <row r="82" spans="1:16">
      <c r="A82" s="5">
        <f ca="1">CRITBINOM(Graphs!$E$5,Graphs!$C$5,RAND())</f>
        <v>51</v>
      </c>
      <c r="B82" s="2">
        <f t="shared" ca="1" si="5"/>
        <v>632</v>
      </c>
      <c r="C82" s="3">
        <f ca="1">ROUND(A82/Graphs!$E$5,3)</f>
        <v>0.51</v>
      </c>
      <c r="D82" s="4">
        <v>81</v>
      </c>
      <c r="E82" s="3">
        <f t="shared" ca="1" si="6"/>
        <v>0.43</v>
      </c>
      <c r="F82" s="4">
        <f t="shared" ca="1" si="7"/>
        <v>4</v>
      </c>
      <c r="G82" s="5">
        <f ca="1">Graphs!$E$5-Data!A82</f>
        <v>49</v>
      </c>
      <c r="H82" s="9">
        <f ca="1">C82-Graphs!$E$6</f>
        <v>-0.49</v>
      </c>
      <c r="J82">
        <v>4.0000000000000098</v>
      </c>
      <c r="K82">
        <v>0.39500000000000002</v>
      </c>
      <c r="L82">
        <f>(1000/Graphs!$E$5)*EXP(-0.5*((K82-$I$10)/$I$12)^2)/($I$12*SQRT(2*PI()))</f>
        <v>8.7967191960854461</v>
      </c>
      <c r="N82">
        <f t="shared" si="8"/>
        <v>1</v>
      </c>
      <c r="O82">
        <f>(1000/Graphs!$E$5)*EXP(-0.5*((N82-$I$10)/$I$12)^2)/($I$12*SQRT(2*PI()))</f>
        <v>1.5389197253412839E-20</v>
      </c>
      <c r="P82" t="e">
        <f ca="1">IF(E82&gt;=Graphs!$E$6,Data!F82,NA())</f>
        <v>#N/A</v>
      </c>
    </row>
    <row r="83" spans="1:16">
      <c r="A83" s="5">
        <f ca="1">CRITBINOM(Graphs!$E$5,Graphs!$C$5,RAND())</f>
        <v>57</v>
      </c>
      <c r="B83" s="2">
        <f t="shared" ca="1" si="5"/>
        <v>942</v>
      </c>
      <c r="C83" s="3">
        <f ca="1">ROUND(A83/Graphs!$E$5,3)</f>
        <v>0.56999999999999995</v>
      </c>
      <c r="D83" s="4">
        <v>82</v>
      </c>
      <c r="E83" s="3">
        <f t="shared" ca="1" si="6"/>
        <v>0.43</v>
      </c>
      <c r="F83" s="4">
        <f t="shared" ca="1" si="7"/>
        <v>5</v>
      </c>
      <c r="G83" s="5">
        <f ca="1">Graphs!$E$5-Data!A83</f>
        <v>43</v>
      </c>
      <c r="H83" s="9">
        <f ca="1">C83-Graphs!$E$6</f>
        <v>-0.43000000000000005</v>
      </c>
      <c r="K83">
        <v>0.4</v>
      </c>
      <c r="L83">
        <f>(1000/Graphs!$E$5)*EXP(-0.5*((K83-$I$10)/$I$12)^2)/($I$12*SQRT(2*PI()))</f>
        <v>10.798193302637621</v>
      </c>
      <c r="N83">
        <f t="shared" si="8"/>
        <v>1</v>
      </c>
      <c r="O83">
        <f>(1000/Graphs!$E$5)*EXP(-0.5*((N83-$I$10)/$I$12)^2)/($I$12*SQRT(2*PI()))</f>
        <v>1.5389197253412839E-20</v>
      </c>
      <c r="P83" t="e">
        <f ca="1">IF(E83&gt;=Graphs!$E$6,Data!F83,NA())</f>
        <v>#N/A</v>
      </c>
    </row>
    <row r="84" spans="1:16">
      <c r="A84" s="5">
        <f ca="1">CRITBINOM(Graphs!$E$5,Graphs!$C$5,RAND())</f>
        <v>61</v>
      </c>
      <c r="B84" s="2">
        <f t="shared" ca="1" si="5"/>
        <v>990</v>
      </c>
      <c r="C84" s="3">
        <f ca="1">ROUND(A84/Graphs!$E$5,3)</f>
        <v>0.61</v>
      </c>
      <c r="D84" s="4">
        <v>83</v>
      </c>
      <c r="E84" s="3">
        <f t="shared" ca="1" si="6"/>
        <v>0.43</v>
      </c>
      <c r="F84" s="4">
        <f t="shared" ca="1" si="7"/>
        <v>6</v>
      </c>
      <c r="G84" s="5">
        <f ca="1">Graphs!$E$5-Data!A84</f>
        <v>39</v>
      </c>
      <c r="H84" s="9">
        <f ca="1">C84-Graphs!$E$6</f>
        <v>-0.39</v>
      </c>
      <c r="K84">
        <v>0.40500000000000003</v>
      </c>
      <c r="L84">
        <f>(1000/Graphs!$E$5)*EXP(-0.5*((K84-$I$10)/$I$12)^2)/($I$12*SQRT(2*PI()))</f>
        <v>13.123162954935333</v>
      </c>
      <c r="N84">
        <f t="shared" si="8"/>
        <v>1</v>
      </c>
      <c r="O84">
        <f>(1000/Graphs!$E$5)*EXP(-0.5*((N84-$I$10)/$I$12)^2)/($I$12*SQRT(2*PI()))</f>
        <v>1.5389197253412839E-20</v>
      </c>
      <c r="P84" t="e">
        <f ca="1">IF(E84&gt;=Graphs!$E$6,Data!F84,NA())</f>
        <v>#N/A</v>
      </c>
    </row>
    <row r="85" spans="1:16">
      <c r="A85" s="5">
        <f ca="1">CRITBINOM(Graphs!$E$5,Graphs!$C$5,RAND())</f>
        <v>38</v>
      </c>
      <c r="B85" s="2">
        <f t="shared" ca="1" si="5"/>
        <v>20</v>
      </c>
      <c r="C85" s="3">
        <f ca="1">ROUND(A85/Graphs!$E$5,3)</f>
        <v>0.38</v>
      </c>
      <c r="D85" s="4">
        <v>84</v>
      </c>
      <c r="E85" s="3">
        <f t="shared" ca="1" si="6"/>
        <v>0.43</v>
      </c>
      <c r="F85" s="4">
        <f t="shared" ca="1" si="7"/>
        <v>7</v>
      </c>
      <c r="G85" s="5">
        <f ca="1">Graphs!$E$5-Data!A85</f>
        <v>62</v>
      </c>
      <c r="H85" s="9">
        <f ca="1">C85-Graphs!$E$6</f>
        <v>-0.62</v>
      </c>
      <c r="K85">
        <v>0.41</v>
      </c>
      <c r="L85">
        <f>(1000/Graphs!$E$5)*EXP(-0.5*((K85-$I$10)/$I$12)^2)/($I$12*SQRT(2*PI()))</f>
        <v>15.790031660178817</v>
      </c>
      <c r="N85">
        <f t="shared" si="8"/>
        <v>1</v>
      </c>
      <c r="O85">
        <f>(1000/Graphs!$E$5)*EXP(-0.5*((N85-$I$10)/$I$12)^2)/($I$12*SQRT(2*PI()))</f>
        <v>1.5389197253412839E-20</v>
      </c>
      <c r="P85" t="e">
        <f ca="1">IF(E85&gt;=Graphs!$E$6,Data!F85,NA())</f>
        <v>#N/A</v>
      </c>
    </row>
    <row r="86" spans="1:16">
      <c r="A86" s="5">
        <f ca="1">CRITBINOM(Graphs!$E$5,Graphs!$C$5,RAND())</f>
        <v>59</v>
      </c>
      <c r="B86" s="2">
        <f t="shared" ca="1" si="5"/>
        <v>976</v>
      </c>
      <c r="C86" s="3">
        <f ca="1">ROUND(A86/Graphs!$E$5,3)</f>
        <v>0.59</v>
      </c>
      <c r="D86" s="4">
        <v>85</v>
      </c>
      <c r="E86" s="3">
        <f t="shared" ca="1" si="6"/>
        <v>0.43</v>
      </c>
      <c r="F86" s="4">
        <f t="shared" ca="1" si="7"/>
        <v>8</v>
      </c>
      <c r="G86" s="5">
        <f ca="1">Graphs!$E$5-Data!A86</f>
        <v>41</v>
      </c>
      <c r="H86" s="9">
        <f ca="1">C86-Graphs!$E$6</f>
        <v>-0.41000000000000003</v>
      </c>
      <c r="K86">
        <v>0.41499999999999998</v>
      </c>
      <c r="L86">
        <f>(1000/Graphs!$E$5)*EXP(-0.5*((K86-$I$10)/$I$12)^2)/($I$12*SQRT(2*PI()))</f>
        <v>18.80981547537737</v>
      </c>
      <c r="N86">
        <f t="shared" si="8"/>
        <v>1</v>
      </c>
      <c r="O86">
        <f>(1000/Graphs!$E$5)*EXP(-0.5*((N86-$I$10)/$I$12)^2)/($I$12*SQRT(2*PI()))</f>
        <v>1.5389197253412839E-20</v>
      </c>
      <c r="P86" t="e">
        <f ca="1">IF(E86&gt;=Graphs!$E$6,Data!F86,NA())</f>
        <v>#N/A</v>
      </c>
    </row>
    <row r="87" spans="1:16">
      <c r="A87" s="5">
        <f ca="1">CRITBINOM(Graphs!$E$5,Graphs!$C$5,RAND())</f>
        <v>51</v>
      </c>
      <c r="B87" s="2">
        <f t="shared" ca="1" si="5"/>
        <v>632</v>
      </c>
      <c r="C87" s="3">
        <f ca="1">ROUND(A87/Graphs!$E$5,3)</f>
        <v>0.51</v>
      </c>
      <c r="D87" s="4">
        <v>86</v>
      </c>
      <c r="E87" s="3">
        <f t="shared" ca="1" si="6"/>
        <v>0.43</v>
      </c>
      <c r="F87" s="4">
        <f t="shared" ca="1" si="7"/>
        <v>9</v>
      </c>
      <c r="G87" s="5">
        <f ca="1">Graphs!$E$5-Data!A87</f>
        <v>49</v>
      </c>
      <c r="H87" s="9">
        <f ca="1">C87-Graphs!$E$6</f>
        <v>-0.49</v>
      </c>
      <c r="K87">
        <v>0.42</v>
      </c>
      <c r="L87">
        <f>(1000/Graphs!$E$5)*EXP(-0.5*((K87-$I$10)/$I$12)^2)/($I$12*SQRT(2*PI()))</f>
        <v>22.184166935891103</v>
      </c>
      <c r="N87">
        <f t="shared" si="8"/>
        <v>1</v>
      </c>
      <c r="O87">
        <f>(1000/Graphs!$E$5)*EXP(-0.5*((N87-$I$10)/$I$12)^2)/($I$12*SQRT(2*PI()))</f>
        <v>1.5389197253412839E-20</v>
      </c>
      <c r="P87" t="e">
        <f ca="1">IF(E87&gt;=Graphs!$E$6,Data!F87,NA())</f>
        <v>#N/A</v>
      </c>
    </row>
    <row r="88" spans="1:16">
      <c r="A88" s="5">
        <f ca="1">CRITBINOM(Graphs!$E$5,Graphs!$C$5,RAND())</f>
        <v>45</v>
      </c>
      <c r="B88" s="2">
        <f t="shared" ca="1" si="5"/>
        <v>195</v>
      </c>
      <c r="C88" s="3">
        <f ca="1">ROUND(A88/Graphs!$E$5,3)</f>
        <v>0.45</v>
      </c>
      <c r="D88" s="4">
        <v>87</v>
      </c>
      <c r="E88" s="3">
        <f t="shared" ca="1" si="6"/>
        <v>0.43</v>
      </c>
      <c r="F88" s="4">
        <f t="shared" ca="1" si="7"/>
        <v>10</v>
      </c>
      <c r="G88" s="5">
        <f ca="1">Graphs!$E$5-Data!A88</f>
        <v>55</v>
      </c>
      <c r="H88" s="9">
        <f ca="1">C88-Graphs!$E$6</f>
        <v>-0.55000000000000004</v>
      </c>
      <c r="K88">
        <v>0.42499999999999999</v>
      </c>
      <c r="L88">
        <f>(1000/Graphs!$E$5)*EXP(-0.5*((K88-$I$10)/$I$12)^2)/($I$12*SQRT(2*PI()))</f>
        <v>25.903519133178335</v>
      </c>
      <c r="N88">
        <f t="shared" si="8"/>
        <v>1</v>
      </c>
      <c r="O88">
        <f>(1000/Graphs!$E$5)*EXP(-0.5*((N88-$I$10)/$I$12)^2)/($I$12*SQRT(2*PI()))</f>
        <v>1.5389197253412839E-20</v>
      </c>
      <c r="P88" t="e">
        <f ca="1">IF(E88&gt;=Graphs!$E$6,Data!F88,NA())</f>
        <v>#N/A</v>
      </c>
    </row>
    <row r="89" spans="1:16">
      <c r="A89" s="5">
        <f ca="1">CRITBINOM(Graphs!$E$5,Graphs!$C$5,RAND())</f>
        <v>39</v>
      </c>
      <c r="B89" s="2">
        <f t="shared" ca="1" si="5"/>
        <v>26</v>
      </c>
      <c r="C89" s="3">
        <f ca="1">ROUND(A89/Graphs!$E$5,3)</f>
        <v>0.39</v>
      </c>
      <c r="D89" s="4">
        <v>88</v>
      </c>
      <c r="E89" s="3">
        <f t="shared" ca="1" si="6"/>
        <v>0.43</v>
      </c>
      <c r="F89" s="4">
        <f t="shared" ca="1" si="7"/>
        <v>11</v>
      </c>
      <c r="G89" s="5">
        <f ca="1">Graphs!$E$5-Data!A89</f>
        <v>61</v>
      </c>
      <c r="H89" s="9">
        <f ca="1">C89-Graphs!$E$6</f>
        <v>-0.61</v>
      </c>
      <c r="K89">
        <v>0.43</v>
      </c>
      <c r="L89">
        <f>(1000/Graphs!$E$5)*EXP(-0.5*((K89-$I$10)/$I$12)^2)/($I$12*SQRT(2*PI()))</f>
        <v>29.945493127148968</v>
      </c>
      <c r="N89">
        <f t="shared" si="8"/>
        <v>1</v>
      </c>
      <c r="O89">
        <f>(1000/Graphs!$E$5)*EXP(-0.5*((N89-$I$10)/$I$12)^2)/($I$12*SQRT(2*PI()))</f>
        <v>1.5389197253412839E-20</v>
      </c>
      <c r="P89" t="e">
        <f ca="1">IF(E89&gt;=Graphs!$E$6,Data!F89,NA())</f>
        <v>#N/A</v>
      </c>
    </row>
    <row r="90" spans="1:16">
      <c r="A90" s="5">
        <f ca="1">CRITBINOM(Graphs!$E$5,Graphs!$C$5,RAND())</f>
        <v>57</v>
      </c>
      <c r="B90" s="2">
        <f t="shared" ca="1" si="5"/>
        <v>942</v>
      </c>
      <c r="C90" s="3">
        <f ca="1">ROUND(A90/Graphs!$E$5,3)</f>
        <v>0.56999999999999995</v>
      </c>
      <c r="D90" s="4">
        <v>89</v>
      </c>
      <c r="E90" s="3">
        <f t="shared" ca="1" si="6"/>
        <v>0.43</v>
      </c>
      <c r="F90" s="4">
        <f t="shared" ca="1" si="7"/>
        <v>12</v>
      </c>
      <c r="G90" s="5">
        <f ca="1">Graphs!$E$5-Data!A90</f>
        <v>43</v>
      </c>
      <c r="H90" s="9">
        <f ca="1">C90-Graphs!$E$6</f>
        <v>-0.43000000000000005</v>
      </c>
      <c r="K90">
        <v>0.435</v>
      </c>
      <c r="L90">
        <f>(1000/Graphs!$E$5)*EXP(-0.5*((K90-$I$10)/$I$12)^2)/($I$12*SQRT(2*PI()))</f>
        <v>34.273718409561468</v>
      </c>
      <c r="N90">
        <f t="shared" si="8"/>
        <v>1</v>
      </c>
      <c r="O90">
        <f>(1000/Graphs!$E$5)*EXP(-0.5*((N90-$I$10)/$I$12)^2)/($I$12*SQRT(2*PI()))</f>
        <v>1.5389197253412839E-20</v>
      </c>
      <c r="P90" t="e">
        <f ca="1">IF(E90&gt;=Graphs!$E$6,Data!F90,NA())</f>
        <v>#N/A</v>
      </c>
    </row>
    <row r="91" spans="1:16">
      <c r="A91" s="5">
        <f ca="1">CRITBINOM(Graphs!$E$5,Graphs!$C$5,RAND())</f>
        <v>46</v>
      </c>
      <c r="B91" s="2">
        <f t="shared" ca="1" si="5"/>
        <v>246</v>
      </c>
      <c r="C91" s="3">
        <f ca="1">ROUND(A91/Graphs!$E$5,3)</f>
        <v>0.46</v>
      </c>
      <c r="D91" s="4">
        <v>90</v>
      </c>
      <c r="E91" s="3">
        <f t="shared" ca="1" si="6"/>
        <v>0.43</v>
      </c>
      <c r="F91" s="4">
        <f t="shared" ca="1" si="7"/>
        <v>13</v>
      </c>
      <c r="G91" s="5">
        <f ca="1">Graphs!$E$5-Data!A91</f>
        <v>54</v>
      </c>
      <c r="H91" s="9">
        <f ca="1">C91-Graphs!$E$6</f>
        <v>-0.54</v>
      </c>
      <c r="K91">
        <v>0.44</v>
      </c>
      <c r="L91">
        <f>(1000/Graphs!$E$5)*EXP(-0.5*((K91-$I$10)/$I$12)^2)/($I$12*SQRT(2*PI()))</f>
        <v>38.837210996642597</v>
      </c>
      <c r="N91">
        <f t="shared" si="8"/>
        <v>1</v>
      </c>
      <c r="O91">
        <f>(1000/Graphs!$E$5)*EXP(-0.5*((N91-$I$10)/$I$12)^2)/($I$12*SQRT(2*PI()))</f>
        <v>1.5389197253412839E-20</v>
      </c>
      <c r="P91" t="e">
        <f ca="1">IF(E91&gt;=Graphs!$E$6,Data!F91,NA())</f>
        <v>#N/A</v>
      </c>
    </row>
    <row r="92" spans="1:16">
      <c r="A92" s="5">
        <f ca="1">CRITBINOM(Graphs!$E$5,Graphs!$C$5,RAND())</f>
        <v>46</v>
      </c>
      <c r="B92" s="2">
        <f t="shared" ca="1" si="5"/>
        <v>246</v>
      </c>
      <c r="C92" s="3">
        <f ca="1">ROUND(A92/Graphs!$E$5,3)</f>
        <v>0.46</v>
      </c>
      <c r="D92" s="4">
        <v>91</v>
      </c>
      <c r="E92" s="3">
        <f t="shared" ca="1" si="6"/>
        <v>0.43</v>
      </c>
      <c r="F92" s="4">
        <f t="shared" ca="1" si="7"/>
        <v>14</v>
      </c>
      <c r="G92" s="5">
        <f ca="1">Graphs!$E$5-Data!A92</f>
        <v>54</v>
      </c>
      <c r="H92" s="9">
        <f ca="1">C92-Graphs!$E$6</f>
        <v>-0.54</v>
      </c>
      <c r="K92">
        <v>0.44500000000000001</v>
      </c>
      <c r="L92">
        <f>(1000/Graphs!$E$5)*EXP(-0.5*((K92-$I$10)/$I$12)^2)/($I$12*SQRT(2*PI()))</f>
        <v>43.570435406510114</v>
      </c>
      <c r="N92">
        <f t="shared" si="8"/>
        <v>1</v>
      </c>
      <c r="O92">
        <f>(1000/Graphs!$E$5)*EXP(-0.5*((N92-$I$10)/$I$12)^2)/($I$12*SQRT(2*PI()))</f>
        <v>1.5389197253412839E-20</v>
      </c>
      <c r="P92" t="e">
        <f ca="1">IF(E92&gt;=Graphs!$E$6,Data!F92,NA())</f>
        <v>#N/A</v>
      </c>
    </row>
    <row r="93" spans="1:16">
      <c r="A93" s="5">
        <f ca="1">CRITBINOM(Graphs!$E$5,Graphs!$C$5,RAND())</f>
        <v>43</v>
      </c>
      <c r="B93" s="2">
        <f t="shared" ca="1" si="5"/>
        <v>116</v>
      </c>
      <c r="C93" s="3">
        <f ca="1">ROUND(A93/Graphs!$E$5,3)</f>
        <v>0.43</v>
      </c>
      <c r="D93" s="4">
        <v>92</v>
      </c>
      <c r="E93" s="3">
        <f t="shared" ca="1" si="6"/>
        <v>0.43</v>
      </c>
      <c r="F93" s="4">
        <f t="shared" ca="1" si="7"/>
        <v>15</v>
      </c>
      <c r="G93" s="5">
        <f ca="1">Graphs!$E$5-Data!A93</f>
        <v>57</v>
      </c>
      <c r="H93" s="9">
        <f ca="1">C93-Graphs!$E$6</f>
        <v>-0.57000000000000006</v>
      </c>
      <c r="K93">
        <v>0.45</v>
      </c>
      <c r="L93">
        <f>(1000/Graphs!$E$5)*EXP(-0.5*((K93-$I$10)/$I$12)^2)/($I$12*SQRT(2*PI()))</f>
        <v>48.394144903828682</v>
      </c>
      <c r="N93">
        <f t="shared" si="8"/>
        <v>1</v>
      </c>
      <c r="O93">
        <f>(1000/Graphs!$E$5)*EXP(-0.5*((N93-$I$10)/$I$12)^2)/($I$12*SQRT(2*PI()))</f>
        <v>1.5389197253412839E-20</v>
      </c>
      <c r="P93" t="e">
        <f ca="1">IF(E93&gt;=Graphs!$E$6,Data!F93,NA())</f>
        <v>#N/A</v>
      </c>
    </row>
    <row r="94" spans="1:16">
      <c r="A94" s="5">
        <f ca="1">CRITBINOM(Graphs!$E$5,Graphs!$C$5,RAND())</f>
        <v>51</v>
      </c>
      <c r="B94" s="2">
        <f t="shared" ca="1" si="5"/>
        <v>632</v>
      </c>
      <c r="C94" s="3">
        <f ca="1">ROUND(A94/Graphs!$E$5,3)</f>
        <v>0.51</v>
      </c>
      <c r="D94" s="4">
        <v>93</v>
      </c>
      <c r="E94" s="3">
        <f t="shared" ca="1" si="6"/>
        <v>0.43</v>
      </c>
      <c r="F94" s="4">
        <f t="shared" ca="1" si="7"/>
        <v>16</v>
      </c>
      <c r="G94" s="5">
        <f ca="1">Graphs!$E$5-Data!A94</f>
        <v>49</v>
      </c>
      <c r="H94" s="9">
        <f ca="1">C94-Graphs!$E$6</f>
        <v>-0.49</v>
      </c>
      <c r="K94">
        <v>0.45500000000000002</v>
      </c>
      <c r="L94">
        <f>(1000/Graphs!$E$5)*EXP(-0.5*((K94-$I$10)/$I$12)^2)/($I$12*SQRT(2*PI()))</f>
        <v>53.217049979750982</v>
      </c>
      <c r="N94">
        <f t="shared" si="8"/>
        <v>1</v>
      </c>
      <c r="O94">
        <f>(1000/Graphs!$E$5)*EXP(-0.5*((N94-$I$10)/$I$12)^2)/($I$12*SQRT(2*PI()))</f>
        <v>1.5389197253412839E-20</v>
      </c>
      <c r="P94" t="e">
        <f ca="1">IF(E94&gt;=Graphs!$E$6,Data!F94,NA())</f>
        <v>#N/A</v>
      </c>
    </row>
    <row r="95" spans="1:16">
      <c r="A95" s="5">
        <f ca="1">CRITBINOM(Graphs!$E$5,Graphs!$C$5,RAND())</f>
        <v>51</v>
      </c>
      <c r="B95" s="2">
        <f t="shared" ca="1" si="5"/>
        <v>632</v>
      </c>
      <c r="C95" s="3">
        <f ca="1">ROUND(A95/Graphs!$E$5,3)</f>
        <v>0.51</v>
      </c>
      <c r="D95" s="4">
        <v>94</v>
      </c>
      <c r="E95" s="3">
        <f t="shared" ca="1" si="6"/>
        <v>0.43</v>
      </c>
      <c r="F95" s="4">
        <f t="shared" ca="1" si="7"/>
        <v>17</v>
      </c>
      <c r="G95" s="5">
        <f ca="1">Graphs!$E$5-Data!A95</f>
        <v>49</v>
      </c>
      <c r="H95" s="9">
        <f ca="1">C95-Graphs!$E$6</f>
        <v>-0.49</v>
      </c>
      <c r="K95">
        <v>0.46</v>
      </c>
      <c r="L95">
        <f>(1000/Graphs!$E$5)*EXP(-0.5*((K95-$I$10)/$I$12)^2)/($I$12*SQRT(2*PI()))</f>
        <v>57.938310552296571</v>
      </c>
      <c r="N95">
        <f t="shared" si="8"/>
        <v>1</v>
      </c>
      <c r="O95">
        <f>(1000/Graphs!$E$5)*EXP(-0.5*((N95-$I$10)/$I$12)^2)/($I$12*SQRT(2*PI()))</f>
        <v>1.5389197253412839E-20</v>
      </c>
      <c r="P95" t="e">
        <f ca="1">IF(E95&gt;=Graphs!$E$6,Data!F95,NA())</f>
        <v>#N/A</v>
      </c>
    </row>
    <row r="96" spans="1:16">
      <c r="A96" s="5">
        <f ca="1">CRITBINOM(Graphs!$E$5,Graphs!$C$5,RAND())</f>
        <v>56</v>
      </c>
      <c r="B96" s="2">
        <f t="shared" ca="1" si="5"/>
        <v>912</v>
      </c>
      <c r="C96" s="3">
        <f ca="1">ROUND(A96/Graphs!$E$5,3)</f>
        <v>0.56000000000000005</v>
      </c>
      <c r="D96" s="4">
        <v>95</v>
      </c>
      <c r="E96" s="3">
        <f t="shared" ca="1" si="6"/>
        <v>0.43</v>
      </c>
      <c r="F96" s="4">
        <f t="shared" ca="1" si="7"/>
        <v>18</v>
      </c>
      <c r="G96" s="5">
        <f ca="1">Graphs!$E$5-Data!A96</f>
        <v>44</v>
      </c>
      <c r="H96" s="9">
        <f ca="1">C96-Graphs!$E$6</f>
        <v>-0.43999999999999995</v>
      </c>
      <c r="K96">
        <v>0.46500000000000002</v>
      </c>
      <c r="L96">
        <f>(1000/Graphs!$E$5)*EXP(-0.5*((K96-$I$10)/$I$12)^2)/($I$12*SQRT(2*PI()))</f>
        <v>62.450786673352283</v>
      </c>
      <c r="N96">
        <f t="shared" si="8"/>
        <v>1</v>
      </c>
      <c r="O96">
        <f>(1000/Graphs!$E$5)*EXP(-0.5*((N96-$I$10)/$I$12)^2)/($I$12*SQRT(2*PI()))</f>
        <v>1.5389197253412839E-20</v>
      </c>
      <c r="P96" t="e">
        <f ca="1">IF(E96&gt;=Graphs!$E$6,Data!F96,NA())</f>
        <v>#N/A</v>
      </c>
    </row>
    <row r="97" spans="1:16">
      <c r="A97" s="5">
        <f ca="1">CRITBINOM(Graphs!$E$5,Graphs!$C$5,RAND())</f>
        <v>50</v>
      </c>
      <c r="B97" s="2">
        <f t="shared" ca="1" si="5"/>
        <v>559</v>
      </c>
      <c r="C97" s="3">
        <f ca="1">ROUND(A97/Graphs!$E$5,3)</f>
        <v>0.5</v>
      </c>
      <c r="D97" s="4">
        <v>96</v>
      </c>
      <c r="E97" s="3">
        <f t="shared" ca="1" si="6"/>
        <v>0.43</v>
      </c>
      <c r="F97" s="4">
        <f t="shared" ca="1" si="7"/>
        <v>19</v>
      </c>
      <c r="G97" s="5">
        <f ca="1">Graphs!$E$5-Data!A97</f>
        <v>50</v>
      </c>
      <c r="H97" s="9">
        <f ca="1">C97-Graphs!$E$6</f>
        <v>-0.5</v>
      </c>
      <c r="K97">
        <v>0.47</v>
      </c>
      <c r="L97">
        <f>(1000/Graphs!$E$5)*EXP(-0.5*((K97-$I$10)/$I$12)^2)/($I$12*SQRT(2*PI()))</f>
        <v>66.644920578359915</v>
      </c>
      <c r="N97">
        <f t="shared" si="8"/>
        <v>1</v>
      </c>
      <c r="O97">
        <f>(1000/Graphs!$E$5)*EXP(-0.5*((N97-$I$10)/$I$12)^2)/($I$12*SQRT(2*PI()))</f>
        <v>1.5389197253412839E-20</v>
      </c>
      <c r="P97" t="e">
        <f ca="1">IF(E97&gt;=Graphs!$E$6,Data!F97,NA())</f>
        <v>#N/A</v>
      </c>
    </row>
    <row r="98" spans="1:16">
      <c r="A98" s="5">
        <f ca="1">CRITBINOM(Graphs!$E$5,Graphs!$C$5,RAND())</f>
        <v>49</v>
      </c>
      <c r="B98" s="2">
        <f t="shared" ca="1" si="5"/>
        <v>477</v>
      </c>
      <c r="C98" s="3">
        <f ca="1">ROUND(A98/Graphs!$E$5,3)</f>
        <v>0.49</v>
      </c>
      <c r="D98" s="4">
        <v>97</v>
      </c>
      <c r="E98" s="3">
        <f t="shared" ca="1" si="6"/>
        <v>0.43</v>
      </c>
      <c r="F98" s="4">
        <f t="shared" ca="1" si="7"/>
        <v>20</v>
      </c>
      <c r="G98" s="5">
        <f ca="1">Graphs!$E$5-Data!A98</f>
        <v>51</v>
      </c>
      <c r="H98" s="9">
        <f ca="1">C98-Graphs!$E$6</f>
        <v>-0.51</v>
      </c>
      <c r="K98">
        <v>0.47499999999999998</v>
      </c>
      <c r="L98">
        <f>(1000/Graphs!$E$5)*EXP(-0.5*((K98-$I$10)/$I$12)^2)/($I$12*SQRT(2*PI()))</f>
        <v>70.413065352859888</v>
      </c>
      <c r="N98">
        <f t="shared" si="8"/>
        <v>1</v>
      </c>
      <c r="O98">
        <f>(1000/Graphs!$E$5)*EXP(-0.5*((N98-$I$10)/$I$12)^2)/($I$12*SQRT(2*PI()))</f>
        <v>1.5389197253412839E-20</v>
      </c>
      <c r="P98" t="e">
        <f ca="1">IF(E98&gt;=Graphs!$E$6,Data!F98,NA())</f>
        <v>#N/A</v>
      </c>
    </row>
    <row r="99" spans="1:16">
      <c r="A99" s="5">
        <f ca="1">CRITBINOM(Graphs!$E$5,Graphs!$C$5,RAND())</f>
        <v>45</v>
      </c>
      <c r="B99" s="2">
        <f t="shared" ca="1" si="5"/>
        <v>195</v>
      </c>
      <c r="C99" s="3">
        <f ca="1">ROUND(A99/Graphs!$E$5,3)</f>
        <v>0.45</v>
      </c>
      <c r="D99" s="4">
        <v>98</v>
      </c>
      <c r="E99" s="3">
        <f t="shared" ca="1" si="6"/>
        <v>0.43</v>
      </c>
      <c r="F99" s="4">
        <f t="shared" ca="1" si="7"/>
        <v>21</v>
      </c>
      <c r="G99" s="5">
        <f ca="1">Graphs!$E$5-Data!A99</f>
        <v>55</v>
      </c>
      <c r="H99" s="9">
        <f ca="1">C99-Graphs!$E$6</f>
        <v>-0.55000000000000004</v>
      </c>
      <c r="K99">
        <v>0.48</v>
      </c>
      <c r="L99">
        <f>(1000/Graphs!$E$5)*EXP(-0.5*((K99-$I$10)/$I$12)^2)/($I$12*SQRT(2*PI()))</f>
        <v>73.654028060664643</v>
      </c>
      <c r="N99">
        <f t="shared" si="8"/>
        <v>1</v>
      </c>
      <c r="O99">
        <f>(1000/Graphs!$E$5)*EXP(-0.5*((N99-$I$10)/$I$12)^2)/($I$12*SQRT(2*PI()))</f>
        <v>1.5389197253412839E-20</v>
      </c>
      <c r="P99" t="e">
        <f ca="1">IF(E99&gt;=Graphs!$E$6,Data!F99,NA())</f>
        <v>#N/A</v>
      </c>
    </row>
    <row r="100" spans="1:16">
      <c r="A100" s="5">
        <f ca="1">CRITBINOM(Graphs!$E$5,Graphs!$C$5,RAND())</f>
        <v>58</v>
      </c>
      <c r="B100" s="2">
        <f t="shared" ca="1" si="5"/>
        <v>963</v>
      </c>
      <c r="C100" s="3">
        <f ca="1">ROUND(A100/Graphs!$E$5,3)</f>
        <v>0.57999999999999996</v>
      </c>
      <c r="D100" s="4">
        <v>99</v>
      </c>
      <c r="E100" s="3">
        <f t="shared" ca="1" si="6"/>
        <v>0.43</v>
      </c>
      <c r="F100" s="4">
        <f t="shared" ca="1" si="7"/>
        <v>22</v>
      </c>
      <c r="G100" s="5">
        <f ca="1">Graphs!$E$5-Data!A100</f>
        <v>42</v>
      </c>
      <c r="H100" s="9">
        <f ca="1">C100-Graphs!$E$6</f>
        <v>-0.42000000000000004</v>
      </c>
      <c r="K100">
        <v>0.48499999999999999</v>
      </c>
      <c r="L100">
        <f>(1000/Graphs!$E$5)*EXP(-0.5*((K100-$I$10)/$I$12)^2)/($I$12*SQRT(2*PI()))</f>
        <v>76.277563092104813</v>
      </c>
      <c r="N100">
        <f t="shared" si="8"/>
        <v>1</v>
      </c>
      <c r="O100">
        <f>(1000/Graphs!$E$5)*EXP(-0.5*((N100-$I$10)/$I$12)^2)/($I$12*SQRT(2*PI()))</f>
        <v>1.5389197253412839E-20</v>
      </c>
      <c r="P100" t="e">
        <f ca="1">IF(E100&gt;=Graphs!$E$6,Data!F100,NA())</f>
        <v>#N/A</v>
      </c>
    </row>
    <row r="101" spans="1:16">
      <c r="A101" s="5">
        <f ca="1">CRITBINOM(Graphs!$E$5,Graphs!$C$5,RAND())</f>
        <v>53</v>
      </c>
      <c r="B101" s="2">
        <f t="shared" ca="1" si="5"/>
        <v>767</v>
      </c>
      <c r="C101" s="3">
        <f ca="1">ROUND(A101/Graphs!$E$5,3)</f>
        <v>0.53</v>
      </c>
      <c r="D101" s="4">
        <v>100</v>
      </c>
      <c r="E101" s="3">
        <f t="shared" ca="1" si="6"/>
        <v>0.43</v>
      </c>
      <c r="F101" s="4">
        <f t="shared" ca="1" si="7"/>
        <v>23</v>
      </c>
      <c r="G101" s="5">
        <f ca="1">Graphs!$E$5-Data!A101</f>
        <v>47</v>
      </c>
      <c r="H101" s="9">
        <f ca="1">C101-Graphs!$E$6</f>
        <v>-0.47</v>
      </c>
      <c r="K101">
        <v>0.49</v>
      </c>
      <c r="L101">
        <f>(1000/Graphs!$E$5)*EXP(-0.5*((K101-$I$10)/$I$12)^2)/($I$12*SQRT(2*PI()))</f>
        <v>78.208538795091172</v>
      </c>
      <c r="N101">
        <f t="shared" si="8"/>
        <v>1</v>
      </c>
      <c r="O101">
        <f>(1000/Graphs!$E$5)*EXP(-0.5*((N101-$I$10)/$I$12)^2)/($I$12*SQRT(2*PI()))</f>
        <v>1.5389197253412839E-20</v>
      </c>
      <c r="P101" t="e">
        <f ca="1">IF(E101&gt;=Graphs!$E$6,Data!F101,NA())</f>
        <v>#N/A</v>
      </c>
    </row>
    <row r="102" spans="1:16">
      <c r="A102" s="5">
        <f ca="1">CRITBINOM(Graphs!$E$5,Graphs!$C$5,RAND())</f>
        <v>48</v>
      </c>
      <c r="B102" s="2">
        <f t="shared" ca="1" si="5"/>
        <v>388</v>
      </c>
      <c r="C102" s="3">
        <f ca="1">ROUND(A102/Graphs!$E$5,3)</f>
        <v>0.48</v>
      </c>
      <c r="D102" s="4">
        <v>101</v>
      </c>
      <c r="E102" s="3">
        <f t="shared" ca="1" si="6"/>
        <v>0.43</v>
      </c>
      <c r="F102" s="4">
        <f t="shared" ca="1" si="7"/>
        <v>24</v>
      </c>
      <c r="G102" s="5">
        <f ca="1">Graphs!$E$5-Data!A102</f>
        <v>52</v>
      </c>
      <c r="H102" s="9">
        <f ca="1">C102-Graphs!$E$6</f>
        <v>-0.52</v>
      </c>
      <c r="K102">
        <v>0.495</v>
      </c>
      <c r="L102">
        <f>(1000/Graphs!$E$5)*EXP(-0.5*((K102-$I$10)/$I$12)^2)/($I$12*SQRT(2*PI()))</f>
        <v>79.390509495402355</v>
      </c>
      <c r="N102">
        <f t="shared" si="8"/>
        <v>1</v>
      </c>
      <c r="O102">
        <f>(1000/Graphs!$E$5)*EXP(-0.5*((N102-$I$10)/$I$12)^2)/($I$12*SQRT(2*PI()))</f>
        <v>1.5389197253412839E-20</v>
      </c>
      <c r="P102" t="e">
        <f ca="1">IF(E102&gt;=Graphs!$E$6,Data!F102,NA())</f>
        <v>#N/A</v>
      </c>
    </row>
    <row r="103" spans="1:16">
      <c r="A103" s="5">
        <f ca="1">CRITBINOM(Graphs!$E$5,Graphs!$C$5,RAND())</f>
        <v>50</v>
      </c>
      <c r="B103" s="2">
        <f t="shared" ca="1" si="5"/>
        <v>559</v>
      </c>
      <c r="C103" s="3">
        <f ca="1">ROUND(A103/Graphs!$E$5,3)</f>
        <v>0.5</v>
      </c>
      <c r="D103" s="4">
        <v>102</v>
      </c>
      <c r="E103" s="3">
        <f t="shared" ca="1" si="6"/>
        <v>0.43</v>
      </c>
      <c r="F103" s="4">
        <f t="shared" ca="1" si="7"/>
        <v>25</v>
      </c>
      <c r="G103" s="5">
        <f ca="1">Graphs!$E$5-Data!A103</f>
        <v>50</v>
      </c>
      <c r="H103" s="9">
        <f ca="1">C103-Graphs!$E$6</f>
        <v>-0.5</v>
      </c>
      <c r="K103">
        <v>0.5</v>
      </c>
      <c r="L103">
        <f>(1000/Graphs!$E$5)*EXP(-0.5*((K103-$I$10)/$I$12)^2)/($I$12*SQRT(2*PI()))</f>
        <v>79.788456080286537</v>
      </c>
      <c r="N103">
        <f t="shared" si="8"/>
        <v>1</v>
      </c>
      <c r="O103">
        <f>(1000/Graphs!$E$5)*EXP(-0.5*((N103-$I$10)/$I$12)^2)/($I$12*SQRT(2*PI()))</f>
        <v>1.5389197253412839E-20</v>
      </c>
      <c r="P103" t="e">
        <f ca="1">IF(E103&gt;=Graphs!$E$6,Data!F103,NA())</f>
        <v>#N/A</v>
      </c>
    </row>
    <row r="104" spans="1:16">
      <c r="A104" s="5">
        <f ca="1">CRITBINOM(Graphs!$E$5,Graphs!$C$5,RAND())</f>
        <v>59</v>
      </c>
      <c r="B104" s="2">
        <f t="shared" ca="1" si="5"/>
        <v>976</v>
      </c>
      <c r="C104" s="3">
        <f ca="1">ROUND(A104/Graphs!$E$5,3)</f>
        <v>0.59</v>
      </c>
      <c r="D104" s="4">
        <v>103</v>
      </c>
      <c r="E104" s="3">
        <f t="shared" ca="1" si="6"/>
        <v>0.43</v>
      </c>
      <c r="F104" s="4">
        <f t="shared" ca="1" si="7"/>
        <v>26</v>
      </c>
      <c r="G104" s="5">
        <f ca="1">Graphs!$E$5-Data!A104</f>
        <v>41</v>
      </c>
      <c r="H104" s="9">
        <f ca="1">C104-Graphs!$E$6</f>
        <v>-0.41000000000000003</v>
      </c>
      <c r="K104">
        <v>0.505</v>
      </c>
      <c r="L104">
        <f>(1000/Graphs!$E$5)*EXP(-0.5*((K104-$I$10)/$I$12)^2)/($I$12*SQRT(2*PI()))</f>
        <v>79.390509495402355</v>
      </c>
      <c r="N104">
        <f t="shared" si="8"/>
        <v>1</v>
      </c>
      <c r="O104">
        <f>(1000/Graphs!$E$5)*EXP(-0.5*((N104-$I$10)/$I$12)^2)/($I$12*SQRT(2*PI()))</f>
        <v>1.5389197253412839E-20</v>
      </c>
      <c r="P104" t="e">
        <f ca="1">IF(E104&gt;=Graphs!$E$6,Data!F104,NA())</f>
        <v>#N/A</v>
      </c>
    </row>
    <row r="105" spans="1:16">
      <c r="A105" s="5">
        <f ca="1">CRITBINOM(Graphs!$E$5,Graphs!$C$5,RAND())</f>
        <v>43</v>
      </c>
      <c r="B105" s="2">
        <f t="shared" ca="1" si="5"/>
        <v>116</v>
      </c>
      <c r="C105" s="3">
        <f ca="1">ROUND(A105/Graphs!$E$5,3)</f>
        <v>0.43</v>
      </c>
      <c r="D105" s="4">
        <v>104</v>
      </c>
      <c r="E105" s="3">
        <f t="shared" ca="1" si="6"/>
        <v>0.43</v>
      </c>
      <c r="F105" s="4">
        <f t="shared" ca="1" si="7"/>
        <v>27</v>
      </c>
      <c r="G105" s="5">
        <f ca="1">Graphs!$E$5-Data!A105</f>
        <v>57</v>
      </c>
      <c r="H105" s="9">
        <f ca="1">C105-Graphs!$E$6</f>
        <v>-0.57000000000000006</v>
      </c>
      <c r="K105">
        <v>0.51</v>
      </c>
      <c r="L105">
        <f>(1000/Graphs!$E$5)*EXP(-0.5*((K105-$I$10)/$I$12)^2)/($I$12*SQRT(2*PI()))</f>
        <v>78.208538795091172</v>
      </c>
      <c r="P105" t="e">
        <f ca="1">IF(E105&gt;=Graphs!$E$6,Data!F105,NA())</f>
        <v>#N/A</v>
      </c>
    </row>
    <row r="106" spans="1:16">
      <c r="A106" s="5">
        <f ca="1">CRITBINOM(Graphs!$E$5,Graphs!$C$5,RAND())</f>
        <v>48</v>
      </c>
      <c r="B106" s="2">
        <f t="shared" ca="1" si="5"/>
        <v>388</v>
      </c>
      <c r="C106" s="3">
        <f ca="1">ROUND(A106/Graphs!$E$5,3)</f>
        <v>0.48</v>
      </c>
      <c r="D106" s="4">
        <v>105</v>
      </c>
      <c r="E106" s="3">
        <f t="shared" ca="1" si="6"/>
        <v>0.43</v>
      </c>
      <c r="F106" s="4">
        <f t="shared" ca="1" si="7"/>
        <v>28</v>
      </c>
      <c r="G106" s="5">
        <f ca="1">Graphs!$E$5-Data!A106</f>
        <v>52</v>
      </c>
      <c r="H106" s="9">
        <f ca="1">C106-Graphs!$E$6</f>
        <v>-0.52</v>
      </c>
      <c r="K106">
        <v>0.51500000000000001</v>
      </c>
      <c r="L106">
        <f>(1000/Graphs!$E$5)*EXP(-0.5*((K106-$I$10)/$I$12)^2)/($I$12*SQRT(2*PI()))</f>
        <v>76.277563092104813</v>
      </c>
      <c r="P106" t="e">
        <f ca="1">IF(E106&gt;=Graphs!$E$6,Data!F106,NA())</f>
        <v>#N/A</v>
      </c>
    </row>
    <row r="107" spans="1:16">
      <c r="A107" s="5">
        <f ca="1">CRITBINOM(Graphs!$E$5,Graphs!$C$5,RAND())</f>
        <v>49</v>
      </c>
      <c r="B107" s="2">
        <f t="shared" ca="1" si="5"/>
        <v>477</v>
      </c>
      <c r="C107" s="3">
        <f ca="1">ROUND(A107/Graphs!$E$5,3)</f>
        <v>0.49</v>
      </c>
      <c r="D107" s="4">
        <v>106</v>
      </c>
      <c r="E107" s="3">
        <f t="shared" ca="1" si="6"/>
        <v>0.43</v>
      </c>
      <c r="F107" s="4">
        <f t="shared" ca="1" si="7"/>
        <v>29</v>
      </c>
      <c r="G107" s="5">
        <f ca="1">Graphs!$E$5-Data!A107</f>
        <v>51</v>
      </c>
      <c r="H107" s="9">
        <f ca="1">C107-Graphs!$E$6</f>
        <v>-0.51</v>
      </c>
      <c r="K107">
        <v>0.52</v>
      </c>
      <c r="L107">
        <f>(1000/Graphs!$E$5)*EXP(-0.5*((K107-$I$10)/$I$12)^2)/($I$12*SQRT(2*PI()))</f>
        <v>73.654028060664643</v>
      </c>
      <c r="P107" t="e">
        <f ca="1">IF(E107&gt;=Graphs!$E$6,Data!F107,NA())</f>
        <v>#N/A</v>
      </c>
    </row>
    <row r="108" spans="1:16">
      <c r="A108" s="5">
        <f ca="1">CRITBINOM(Graphs!$E$5,Graphs!$C$5,RAND())</f>
        <v>46</v>
      </c>
      <c r="B108" s="2">
        <f t="shared" ca="1" si="5"/>
        <v>246</v>
      </c>
      <c r="C108" s="3">
        <f ca="1">ROUND(A108/Graphs!$E$5,3)</f>
        <v>0.46</v>
      </c>
      <c r="D108" s="4">
        <v>107</v>
      </c>
      <c r="E108" s="3">
        <f t="shared" ca="1" si="6"/>
        <v>0.43</v>
      </c>
      <c r="F108" s="4">
        <f t="shared" ca="1" si="7"/>
        <v>30</v>
      </c>
      <c r="G108" s="5">
        <f ca="1">Graphs!$E$5-Data!A108</f>
        <v>54</v>
      </c>
      <c r="H108" s="9">
        <f ca="1">C108-Graphs!$E$6</f>
        <v>-0.54</v>
      </c>
      <c r="K108">
        <v>0.52500000000000002</v>
      </c>
      <c r="L108">
        <f>(1000/Graphs!$E$5)*EXP(-0.5*((K108-$I$10)/$I$12)^2)/($I$12*SQRT(2*PI()))</f>
        <v>70.413065352859888</v>
      </c>
      <c r="P108" t="e">
        <f ca="1">IF(E108&gt;=Graphs!$E$6,Data!F108,NA())</f>
        <v>#N/A</v>
      </c>
    </row>
    <row r="109" spans="1:16">
      <c r="A109" s="5">
        <f ca="1">CRITBINOM(Graphs!$E$5,Graphs!$C$5,RAND())</f>
        <v>53</v>
      </c>
      <c r="B109" s="2">
        <f t="shared" ca="1" si="5"/>
        <v>767</v>
      </c>
      <c r="C109" s="3">
        <f ca="1">ROUND(A109/Graphs!$E$5,3)</f>
        <v>0.53</v>
      </c>
      <c r="D109" s="4">
        <v>108</v>
      </c>
      <c r="E109" s="3">
        <f t="shared" ca="1" si="6"/>
        <v>0.43</v>
      </c>
      <c r="F109" s="4">
        <f t="shared" ca="1" si="7"/>
        <v>31</v>
      </c>
      <c r="G109" s="5">
        <f ca="1">Graphs!$E$5-Data!A109</f>
        <v>47</v>
      </c>
      <c r="H109" s="9">
        <f ca="1">C109-Graphs!$E$6</f>
        <v>-0.47</v>
      </c>
      <c r="K109">
        <v>0.53</v>
      </c>
      <c r="L109">
        <f>(1000/Graphs!$E$5)*EXP(-0.5*((K109-$I$10)/$I$12)^2)/($I$12*SQRT(2*PI()))</f>
        <v>66.644920578359915</v>
      </c>
      <c r="P109" t="e">
        <f ca="1">IF(E109&gt;=Graphs!$E$6,Data!F109,NA())</f>
        <v>#N/A</v>
      </c>
    </row>
    <row r="110" spans="1:16">
      <c r="A110" s="5">
        <f ca="1">CRITBINOM(Graphs!$E$5,Graphs!$C$5,RAND())</f>
        <v>50</v>
      </c>
      <c r="B110" s="2">
        <f t="shared" ca="1" si="5"/>
        <v>559</v>
      </c>
      <c r="C110" s="3">
        <f ca="1">ROUND(A110/Graphs!$E$5,3)</f>
        <v>0.5</v>
      </c>
      <c r="D110" s="4">
        <v>109</v>
      </c>
      <c r="E110" s="3">
        <f t="shared" ca="1" si="6"/>
        <v>0.43</v>
      </c>
      <c r="F110" s="4">
        <f t="shared" ca="1" si="7"/>
        <v>32</v>
      </c>
      <c r="G110" s="5">
        <f ca="1">Graphs!$E$5-Data!A110</f>
        <v>50</v>
      </c>
      <c r="H110" s="9">
        <f ca="1">C110-Graphs!$E$6</f>
        <v>-0.5</v>
      </c>
      <c r="K110">
        <v>0.53500000000000003</v>
      </c>
      <c r="L110">
        <f>(1000/Graphs!$E$5)*EXP(-0.5*((K110-$I$10)/$I$12)^2)/($I$12*SQRT(2*PI()))</f>
        <v>62.450786673352226</v>
      </c>
      <c r="P110" t="e">
        <f ca="1">IF(E110&gt;=Graphs!$E$6,Data!F110,NA())</f>
        <v>#N/A</v>
      </c>
    </row>
    <row r="111" spans="1:16">
      <c r="A111" s="5">
        <f ca="1">CRITBINOM(Graphs!$E$5,Graphs!$C$5,RAND())</f>
        <v>43</v>
      </c>
      <c r="B111" s="2">
        <f t="shared" ca="1" si="5"/>
        <v>116</v>
      </c>
      <c r="C111" s="3">
        <f ca="1">ROUND(A111/Graphs!$E$5,3)</f>
        <v>0.43</v>
      </c>
      <c r="D111" s="4">
        <v>110</v>
      </c>
      <c r="E111" s="3">
        <f t="shared" ca="1" si="6"/>
        <v>0.43</v>
      </c>
      <c r="F111" s="4">
        <f t="shared" ca="1" si="7"/>
        <v>33</v>
      </c>
      <c r="G111" s="5">
        <f ca="1">Graphs!$E$5-Data!A111</f>
        <v>57</v>
      </c>
      <c r="H111" s="9">
        <f ca="1">C111-Graphs!$E$6</f>
        <v>-0.57000000000000006</v>
      </c>
      <c r="K111">
        <v>0.54</v>
      </c>
      <c r="L111">
        <f>(1000/Graphs!$E$5)*EXP(-0.5*((K111-$I$10)/$I$12)^2)/($I$12*SQRT(2*PI()))</f>
        <v>57.938310552296514</v>
      </c>
      <c r="P111" t="e">
        <f ca="1">IF(E111&gt;=Graphs!$E$6,Data!F111,NA())</f>
        <v>#N/A</v>
      </c>
    </row>
    <row r="112" spans="1:16">
      <c r="A112" s="5">
        <f ca="1">CRITBINOM(Graphs!$E$5,Graphs!$C$5,RAND())</f>
        <v>58</v>
      </c>
      <c r="B112" s="2">
        <f t="shared" ca="1" si="5"/>
        <v>963</v>
      </c>
      <c r="C112" s="3">
        <f ca="1">ROUND(A112/Graphs!$E$5,3)</f>
        <v>0.57999999999999996</v>
      </c>
      <c r="D112" s="4">
        <v>111</v>
      </c>
      <c r="E112" s="3">
        <f t="shared" ca="1" si="6"/>
        <v>0.43</v>
      </c>
      <c r="F112" s="4">
        <f t="shared" ca="1" si="7"/>
        <v>34</v>
      </c>
      <c r="G112" s="5">
        <f ca="1">Graphs!$E$5-Data!A112</f>
        <v>42</v>
      </c>
      <c r="H112" s="9">
        <f ca="1">C112-Graphs!$E$6</f>
        <v>-0.42000000000000004</v>
      </c>
      <c r="K112">
        <v>0.54500000000000004</v>
      </c>
      <c r="L112">
        <f>(1000/Graphs!$E$5)*EXP(-0.5*((K112-$I$10)/$I$12)^2)/($I$12*SQRT(2*PI()))</f>
        <v>53.217049979750925</v>
      </c>
      <c r="P112" t="e">
        <f ca="1">IF(E112&gt;=Graphs!$E$6,Data!F112,NA())</f>
        <v>#N/A</v>
      </c>
    </row>
    <row r="113" spans="1:16">
      <c r="A113" s="5">
        <f ca="1">CRITBINOM(Graphs!$E$5,Graphs!$C$5,RAND())</f>
        <v>53</v>
      </c>
      <c r="B113" s="2">
        <f t="shared" ca="1" si="5"/>
        <v>767</v>
      </c>
      <c r="C113" s="3">
        <f ca="1">ROUND(A113/Graphs!$E$5,3)</f>
        <v>0.53</v>
      </c>
      <c r="D113" s="4">
        <v>112</v>
      </c>
      <c r="E113" s="3">
        <f t="shared" ca="1" si="6"/>
        <v>0.43</v>
      </c>
      <c r="F113" s="4">
        <f t="shared" ca="1" si="7"/>
        <v>35</v>
      </c>
      <c r="G113" s="5">
        <f ca="1">Graphs!$E$5-Data!A113</f>
        <v>47</v>
      </c>
      <c r="H113" s="9">
        <f ca="1">C113-Graphs!$E$6</f>
        <v>-0.47</v>
      </c>
      <c r="K113">
        <v>0.55000000000000004</v>
      </c>
      <c r="L113">
        <f>(1000/Graphs!$E$5)*EXP(-0.5*((K113-$I$10)/$I$12)^2)/($I$12*SQRT(2*PI()))</f>
        <v>48.394144903828625</v>
      </c>
      <c r="P113" t="e">
        <f ca="1">IF(E113&gt;=Graphs!$E$6,Data!F113,NA())</f>
        <v>#N/A</v>
      </c>
    </row>
    <row r="114" spans="1:16">
      <c r="A114" s="5">
        <f ca="1">CRITBINOM(Graphs!$E$5,Graphs!$C$5,RAND())</f>
        <v>52</v>
      </c>
      <c r="B114" s="2">
        <f t="shared" ca="1" si="5"/>
        <v>693</v>
      </c>
      <c r="C114" s="3">
        <f ca="1">ROUND(A114/Graphs!$E$5,3)</f>
        <v>0.52</v>
      </c>
      <c r="D114" s="4">
        <v>113</v>
      </c>
      <c r="E114" s="3">
        <f t="shared" ca="1" si="6"/>
        <v>0.43</v>
      </c>
      <c r="F114" s="4">
        <f t="shared" ca="1" si="7"/>
        <v>36</v>
      </c>
      <c r="G114" s="5">
        <f ca="1">Graphs!$E$5-Data!A114</f>
        <v>48</v>
      </c>
      <c r="H114" s="9">
        <f ca="1">C114-Graphs!$E$6</f>
        <v>-0.48</v>
      </c>
      <c r="K114">
        <v>0.55500000000000005</v>
      </c>
      <c r="L114">
        <f>(1000/Graphs!$E$5)*EXP(-0.5*((K114-$I$10)/$I$12)^2)/($I$12*SQRT(2*PI()))</f>
        <v>43.570435406510065</v>
      </c>
      <c r="P114" t="e">
        <f ca="1">IF(E114&gt;=Graphs!$E$6,Data!F114,NA())</f>
        <v>#N/A</v>
      </c>
    </row>
    <row r="115" spans="1:16">
      <c r="A115" s="5">
        <f ca="1">CRITBINOM(Graphs!$E$5,Graphs!$C$5,RAND())</f>
        <v>50</v>
      </c>
      <c r="B115" s="2">
        <f t="shared" ca="1" si="5"/>
        <v>559</v>
      </c>
      <c r="C115" s="3">
        <f ca="1">ROUND(A115/Graphs!$E$5,3)</f>
        <v>0.5</v>
      </c>
      <c r="D115" s="4">
        <v>114</v>
      </c>
      <c r="E115" s="3">
        <f t="shared" ca="1" si="6"/>
        <v>0.43</v>
      </c>
      <c r="F115" s="4">
        <f t="shared" ca="1" si="7"/>
        <v>37</v>
      </c>
      <c r="G115" s="5">
        <f ca="1">Graphs!$E$5-Data!A115</f>
        <v>50</v>
      </c>
      <c r="H115" s="9">
        <f ca="1">C115-Graphs!$E$6</f>
        <v>-0.5</v>
      </c>
      <c r="K115">
        <v>0.56000000000000005</v>
      </c>
      <c r="L115">
        <f>(1000/Graphs!$E$5)*EXP(-0.5*((K115-$I$10)/$I$12)^2)/($I$12*SQRT(2*PI()))</f>
        <v>38.83721099664254</v>
      </c>
      <c r="P115" t="e">
        <f ca="1">IF(E115&gt;=Graphs!$E$6,Data!F115,NA())</f>
        <v>#N/A</v>
      </c>
    </row>
    <row r="116" spans="1:16">
      <c r="A116" s="5">
        <f ca="1">CRITBINOM(Graphs!$E$5,Graphs!$C$5,RAND())</f>
        <v>45</v>
      </c>
      <c r="B116" s="2">
        <f t="shared" ca="1" si="5"/>
        <v>195</v>
      </c>
      <c r="C116" s="3">
        <f ca="1">ROUND(A116/Graphs!$E$5,3)</f>
        <v>0.45</v>
      </c>
      <c r="D116" s="4">
        <v>115</v>
      </c>
      <c r="E116" s="3">
        <f t="shared" ca="1" si="6"/>
        <v>0.43</v>
      </c>
      <c r="F116" s="4">
        <f t="shared" ca="1" si="7"/>
        <v>38</v>
      </c>
      <c r="G116" s="5">
        <f ca="1">Graphs!$E$5-Data!A116</f>
        <v>55</v>
      </c>
      <c r="H116" s="9">
        <f ca="1">C116-Graphs!$E$6</f>
        <v>-0.55000000000000004</v>
      </c>
      <c r="K116">
        <v>0.56499999999999995</v>
      </c>
      <c r="L116">
        <f>(1000/Graphs!$E$5)*EXP(-0.5*((K116-$I$10)/$I$12)^2)/($I$12*SQRT(2*PI()))</f>
        <v>34.273718409561525</v>
      </c>
      <c r="P116" t="e">
        <f ca="1">IF(E116&gt;=Graphs!$E$6,Data!F116,NA())</f>
        <v>#N/A</v>
      </c>
    </row>
    <row r="117" spans="1:16">
      <c r="A117" s="5">
        <f ca="1">CRITBINOM(Graphs!$E$5,Graphs!$C$5,RAND())</f>
        <v>48</v>
      </c>
      <c r="B117" s="2">
        <f t="shared" ca="1" si="5"/>
        <v>388</v>
      </c>
      <c r="C117" s="3">
        <f ca="1">ROUND(A117/Graphs!$E$5,3)</f>
        <v>0.48</v>
      </c>
      <c r="D117" s="4">
        <v>116</v>
      </c>
      <c r="E117" s="3">
        <f t="shared" ca="1" si="6"/>
        <v>0.43</v>
      </c>
      <c r="F117" s="4">
        <f t="shared" ca="1" si="7"/>
        <v>39</v>
      </c>
      <c r="G117" s="5">
        <f ca="1">Graphs!$E$5-Data!A117</f>
        <v>52</v>
      </c>
      <c r="H117" s="9">
        <f ca="1">C117-Graphs!$E$6</f>
        <v>-0.52</v>
      </c>
      <c r="K117">
        <v>0.56999999999999995</v>
      </c>
      <c r="L117">
        <f>(1000/Graphs!$E$5)*EXP(-0.5*((K117-$I$10)/$I$12)^2)/($I$12*SQRT(2*PI()))</f>
        <v>29.945493127149017</v>
      </c>
      <c r="P117" t="e">
        <f ca="1">IF(E117&gt;=Graphs!$E$6,Data!F117,NA())</f>
        <v>#N/A</v>
      </c>
    </row>
    <row r="118" spans="1:16">
      <c r="A118" s="5">
        <f ca="1">CRITBINOM(Graphs!$E$5,Graphs!$C$5,RAND())</f>
        <v>44</v>
      </c>
      <c r="B118" s="2">
        <f t="shared" ca="1" si="5"/>
        <v>151</v>
      </c>
      <c r="C118" s="3">
        <f ca="1">ROUND(A118/Graphs!$E$5,3)</f>
        <v>0.44</v>
      </c>
      <c r="D118" s="4">
        <v>117</v>
      </c>
      <c r="E118" s="3">
        <f t="shared" ca="1" si="6"/>
        <v>0.44</v>
      </c>
      <c r="F118" s="4">
        <f t="shared" ca="1" si="7"/>
        <v>1</v>
      </c>
      <c r="G118" s="5">
        <f ca="1">Graphs!$E$5-Data!A118</f>
        <v>56</v>
      </c>
      <c r="H118" s="9">
        <f ca="1">C118-Graphs!$E$6</f>
        <v>-0.56000000000000005</v>
      </c>
      <c r="K118">
        <v>0.57499999999999996</v>
      </c>
      <c r="L118">
        <f>(1000/Graphs!$E$5)*EXP(-0.5*((K118-$I$10)/$I$12)^2)/($I$12*SQRT(2*PI()))</f>
        <v>25.903519133178385</v>
      </c>
      <c r="P118" t="e">
        <f ca="1">IF(E118&gt;=Graphs!$E$6,Data!F118,NA())</f>
        <v>#N/A</v>
      </c>
    </row>
    <row r="119" spans="1:16">
      <c r="A119" s="5">
        <f ca="1">CRITBINOM(Graphs!$E$5,Graphs!$C$5,RAND())</f>
        <v>43</v>
      </c>
      <c r="B119" s="2">
        <f t="shared" ca="1" si="5"/>
        <v>116</v>
      </c>
      <c r="C119" s="3">
        <f ca="1">ROUND(A119/Graphs!$E$5,3)</f>
        <v>0.43</v>
      </c>
      <c r="D119" s="4">
        <v>118</v>
      </c>
      <c r="E119" s="3">
        <f t="shared" ca="1" si="6"/>
        <v>0.44</v>
      </c>
      <c r="F119" s="4">
        <f t="shared" ca="1" si="7"/>
        <v>2</v>
      </c>
      <c r="G119" s="5">
        <f ca="1">Graphs!$E$5-Data!A119</f>
        <v>57</v>
      </c>
      <c r="H119" s="9">
        <f ca="1">C119-Graphs!$E$6</f>
        <v>-0.57000000000000006</v>
      </c>
      <c r="K119">
        <v>0.57999999999999996</v>
      </c>
      <c r="L119">
        <f>(1000/Graphs!$E$5)*EXP(-0.5*((K119-$I$10)/$I$12)^2)/($I$12*SQRT(2*PI()))</f>
        <v>22.184166935891138</v>
      </c>
      <c r="P119" t="e">
        <f ca="1">IF(E119&gt;=Graphs!$E$6,Data!F119,NA())</f>
        <v>#N/A</v>
      </c>
    </row>
    <row r="120" spans="1:16">
      <c r="A120" s="5">
        <f ca="1">CRITBINOM(Graphs!$E$5,Graphs!$C$5,RAND())</f>
        <v>49</v>
      </c>
      <c r="B120" s="2">
        <f t="shared" ca="1" si="5"/>
        <v>477</v>
      </c>
      <c r="C120" s="3">
        <f ca="1">ROUND(A120/Graphs!$E$5,3)</f>
        <v>0.49</v>
      </c>
      <c r="D120" s="4">
        <v>119</v>
      </c>
      <c r="E120" s="3">
        <f t="shared" ca="1" si="6"/>
        <v>0.44</v>
      </c>
      <c r="F120" s="4">
        <f t="shared" ca="1" si="7"/>
        <v>3</v>
      </c>
      <c r="G120" s="5">
        <f ca="1">Graphs!$E$5-Data!A120</f>
        <v>51</v>
      </c>
      <c r="H120" s="9">
        <f ca="1">C120-Graphs!$E$6</f>
        <v>-0.51</v>
      </c>
      <c r="K120">
        <v>0.58499999999999996</v>
      </c>
      <c r="L120">
        <f>(1000/Graphs!$E$5)*EXP(-0.5*((K120-$I$10)/$I$12)^2)/($I$12*SQRT(2*PI()))</f>
        <v>18.809815475377409</v>
      </c>
      <c r="P120" t="e">
        <f ca="1">IF(E120&gt;=Graphs!$E$6,Data!F120,NA())</f>
        <v>#N/A</v>
      </c>
    </row>
    <row r="121" spans="1:16">
      <c r="A121" s="5">
        <f ca="1">CRITBINOM(Graphs!$E$5,Graphs!$C$5,RAND())</f>
        <v>41</v>
      </c>
      <c r="B121" s="2">
        <f t="shared" ca="1" si="5"/>
        <v>52</v>
      </c>
      <c r="C121" s="3">
        <f ca="1">ROUND(A121/Graphs!$E$5,3)</f>
        <v>0.41</v>
      </c>
      <c r="D121" s="4">
        <v>120</v>
      </c>
      <c r="E121" s="3">
        <f t="shared" ca="1" si="6"/>
        <v>0.44</v>
      </c>
      <c r="F121" s="4">
        <f t="shared" ca="1" si="7"/>
        <v>4</v>
      </c>
      <c r="G121" s="5">
        <f ca="1">Graphs!$E$5-Data!A121</f>
        <v>59</v>
      </c>
      <c r="H121" s="9">
        <f ca="1">C121-Graphs!$E$6</f>
        <v>-0.59000000000000008</v>
      </c>
      <c r="K121">
        <v>0.59</v>
      </c>
      <c r="L121">
        <f>(1000/Graphs!$E$5)*EXP(-0.5*((K121-$I$10)/$I$12)^2)/($I$12*SQRT(2*PI()))</f>
        <v>15.790031660178851</v>
      </c>
      <c r="P121" t="e">
        <f ca="1">IF(E121&gt;=Graphs!$E$6,Data!F121,NA())</f>
        <v>#N/A</v>
      </c>
    </row>
    <row r="122" spans="1:16">
      <c r="A122" s="5">
        <f ca="1">CRITBINOM(Graphs!$E$5,Graphs!$C$5,RAND())</f>
        <v>46</v>
      </c>
      <c r="B122" s="2">
        <f t="shared" ca="1" si="5"/>
        <v>246</v>
      </c>
      <c r="C122" s="3">
        <f ca="1">ROUND(A122/Graphs!$E$5,3)</f>
        <v>0.46</v>
      </c>
      <c r="D122" s="4">
        <v>121</v>
      </c>
      <c r="E122" s="3">
        <f t="shared" ca="1" si="6"/>
        <v>0.44</v>
      </c>
      <c r="F122" s="4">
        <f t="shared" ca="1" si="7"/>
        <v>5</v>
      </c>
      <c r="G122" s="5">
        <f ca="1">Graphs!$E$5-Data!A122</f>
        <v>54</v>
      </c>
      <c r="H122" s="9">
        <f ca="1">C122-Graphs!$E$6</f>
        <v>-0.54</v>
      </c>
      <c r="K122">
        <v>0.59499999999999997</v>
      </c>
      <c r="L122">
        <f>(1000/Graphs!$E$5)*EXP(-0.5*((K122-$I$10)/$I$12)^2)/($I$12*SQRT(2*PI()))</f>
        <v>13.123162954935333</v>
      </c>
      <c r="P122" t="e">
        <f ca="1">IF(E122&gt;=Graphs!$E$6,Data!F122,NA())</f>
        <v>#N/A</v>
      </c>
    </row>
    <row r="123" spans="1:16">
      <c r="A123" s="5">
        <f ca="1">CRITBINOM(Graphs!$E$5,Graphs!$C$5,RAND())</f>
        <v>40</v>
      </c>
      <c r="B123" s="2">
        <f t="shared" ca="1" si="5"/>
        <v>37</v>
      </c>
      <c r="C123" s="3">
        <f ca="1">ROUND(A123/Graphs!$E$5,3)</f>
        <v>0.4</v>
      </c>
      <c r="D123" s="4">
        <v>122</v>
      </c>
      <c r="E123" s="3">
        <f t="shared" ca="1" si="6"/>
        <v>0.44</v>
      </c>
      <c r="F123" s="4">
        <f t="shared" ca="1" si="7"/>
        <v>6</v>
      </c>
      <c r="G123" s="5">
        <f ca="1">Graphs!$E$5-Data!A123</f>
        <v>60</v>
      </c>
      <c r="H123" s="9">
        <f ca="1">C123-Graphs!$E$6</f>
        <v>-0.6</v>
      </c>
      <c r="K123">
        <v>0.6</v>
      </c>
      <c r="L123">
        <f>(1000/Graphs!$E$5)*EXP(-0.5*((K123-$I$10)/$I$12)^2)/($I$12*SQRT(2*PI()))</f>
        <v>10.798193302637621</v>
      </c>
      <c r="P123" t="e">
        <f ca="1">IF(E123&gt;=Graphs!$E$6,Data!F123,NA())</f>
        <v>#N/A</v>
      </c>
    </row>
    <row r="124" spans="1:16">
      <c r="A124" s="5">
        <f ca="1">CRITBINOM(Graphs!$E$5,Graphs!$C$5,RAND())</f>
        <v>52</v>
      </c>
      <c r="B124" s="2">
        <f t="shared" ca="1" si="5"/>
        <v>693</v>
      </c>
      <c r="C124" s="3">
        <f ca="1">ROUND(A124/Graphs!$E$5,3)</f>
        <v>0.52</v>
      </c>
      <c r="D124" s="4">
        <v>123</v>
      </c>
      <c r="E124" s="3">
        <f t="shared" ca="1" si="6"/>
        <v>0.44</v>
      </c>
      <c r="F124" s="4">
        <f t="shared" ca="1" si="7"/>
        <v>7</v>
      </c>
      <c r="G124" s="5">
        <f ca="1">Graphs!$E$5-Data!A124</f>
        <v>48</v>
      </c>
      <c r="H124" s="9">
        <f ca="1">C124-Graphs!$E$6</f>
        <v>-0.48</v>
      </c>
      <c r="K124">
        <v>0.60499999999999998</v>
      </c>
      <c r="L124">
        <f>(1000/Graphs!$E$5)*EXP(-0.5*((K124-$I$10)/$I$12)^2)/($I$12*SQRT(2*PI()))</f>
        <v>8.7967191960854461</v>
      </c>
      <c r="P124" t="e">
        <f ca="1">IF(E124&gt;=Graphs!$E$6,Data!F124,NA())</f>
        <v>#N/A</v>
      </c>
    </row>
    <row r="125" spans="1:16">
      <c r="A125" s="5">
        <f ca="1">CRITBINOM(Graphs!$E$5,Graphs!$C$5,RAND())</f>
        <v>47</v>
      </c>
      <c r="B125" s="2">
        <f t="shared" ca="1" si="5"/>
        <v>303</v>
      </c>
      <c r="C125" s="3">
        <f ca="1">ROUND(A125/Graphs!$E$5,3)</f>
        <v>0.47</v>
      </c>
      <c r="D125" s="4">
        <v>124</v>
      </c>
      <c r="E125" s="3">
        <f t="shared" ca="1" si="6"/>
        <v>0.44</v>
      </c>
      <c r="F125" s="4">
        <f t="shared" ca="1" si="7"/>
        <v>8</v>
      </c>
      <c r="G125" s="5">
        <f ca="1">Graphs!$E$5-Data!A125</f>
        <v>53</v>
      </c>
      <c r="H125" s="9">
        <f ca="1">C125-Graphs!$E$6</f>
        <v>-0.53</v>
      </c>
      <c r="K125">
        <v>0.61</v>
      </c>
      <c r="L125">
        <f>(1000/Graphs!$E$5)*EXP(-0.5*((K125-$I$10)/$I$12)^2)/($I$12*SQRT(2*PI()))</f>
        <v>7.0949185692462908</v>
      </c>
      <c r="P125" t="e">
        <f ca="1">IF(E125&gt;=Graphs!$E$6,Data!F125,NA())</f>
        <v>#N/A</v>
      </c>
    </row>
    <row r="126" spans="1:16">
      <c r="A126" s="5">
        <f ca="1">CRITBINOM(Graphs!$E$5,Graphs!$C$5,RAND())</f>
        <v>45</v>
      </c>
      <c r="B126" s="2">
        <f t="shared" ca="1" si="5"/>
        <v>195</v>
      </c>
      <c r="C126" s="3">
        <f ca="1">ROUND(A126/Graphs!$E$5,3)</f>
        <v>0.45</v>
      </c>
      <c r="D126" s="4">
        <v>125</v>
      </c>
      <c r="E126" s="3">
        <f t="shared" ca="1" si="6"/>
        <v>0.44</v>
      </c>
      <c r="F126" s="4">
        <f t="shared" ca="1" si="7"/>
        <v>9</v>
      </c>
      <c r="G126" s="5">
        <f ca="1">Graphs!$E$5-Data!A126</f>
        <v>55</v>
      </c>
      <c r="H126" s="9">
        <f ca="1">C126-Graphs!$E$6</f>
        <v>-0.55000000000000004</v>
      </c>
      <c r="K126">
        <v>0.61499999999999999</v>
      </c>
      <c r="L126">
        <f>(1000/Graphs!$E$5)*EXP(-0.5*((K126-$I$10)/$I$12)^2)/($I$12*SQRT(2*PI()))</f>
        <v>5.6654075483202373</v>
      </c>
      <c r="P126" t="e">
        <f ca="1">IF(E126&gt;=Graphs!$E$6,Data!F126,NA())</f>
        <v>#N/A</v>
      </c>
    </row>
    <row r="127" spans="1:16">
      <c r="A127" s="5">
        <f ca="1">CRITBINOM(Graphs!$E$5,Graphs!$C$5,RAND())</f>
        <v>53</v>
      </c>
      <c r="B127" s="2">
        <f t="shared" ca="1" si="5"/>
        <v>767</v>
      </c>
      <c r="C127" s="3">
        <f ca="1">ROUND(A127/Graphs!$E$5,3)</f>
        <v>0.53</v>
      </c>
      <c r="D127" s="4">
        <v>126</v>
      </c>
      <c r="E127" s="3">
        <f t="shared" ca="1" si="6"/>
        <v>0.44</v>
      </c>
      <c r="F127" s="4">
        <f t="shared" ca="1" si="7"/>
        <v>10</v>
      </c>
      <c r="G127" s="5">
        <f ca="1">Graphs!$E$5-Data!A127</f>
        <v>47</v>
      </c>
      <c r="H127" s="9">
        <f ca="1">C127-Graphs!$E$6</f>
        <v>-0.47</v>
      </c>
      <c r="K127">
        <v>0.62</v>
      </c>
      <c r="L127">
        <f>(1000/Graphs!$E$5)*EXP(-0.5*((K127-$I$10)/$I$12)^2)/($I$12*SQRT(2*PI()))</f>
        <v>4.4789060589685796</v>
      </c>
      <c r="P127" t="e">
        <f ca="1">IF(E127&gt;=Graphs!$E$6,Data!F127,NA())</f>
        <v>#N/A</v>
      </c>
    </row>
    <row r="128" spans="1:16">
      <c r="A128" s="5">
        <f ca="1">CRITBINOM(Graphs!$E$5,Graphs!$C$5,RAND())</f>
        <v>55</v>
      </c>
      <c r="B128" s="2">
        <f t="shared" ca="1" si="5"/>
        <v>871</v>
      </c>
      <c r="C128" s="3">
        <f ca="1">ROUND(A128/Graphs!$E$5,3)</f>
        <v>0.55000000000000004</v>
      </c>
      <c r="D128" s="4">
        <v>127</v>
      </c>
      <c r="E128" s="3">
        <f t="shared" ca="1" si="6"/>
        <v>0.44</v>
      </c>
      <c r="F128" s="4">
        <f t="shared" ca="1" si="7"/>
        <v>11</v>
      </c>
      <c r="G128" s="5">
        <f ca="1">Graphs!$E$5-Data!A128</f>
        <v>45</v>
      </c>
      <c r="H128" s="9">
        <f ca="1">C128-Graphs!$E$6</f>
        <v>-0.44999999999999996</v>
      </c>
      <c r="K128">
        <v>0.625</v>
      </c>
      <c r="L128">
        <f>(1000/Graphs!$E$5)*EXP(-0.5*((K128-$I$10)/$I$12)^2)/($I$12*SQRT(2*PI()))</f>
        <v>3.5056600987137081</v>
      </c>
      <c r="P128" t="e">
        <f ca="1">IF(E128&gt;=Graphs!$E$6,Data!F128,NA())</f>
        <v>#N/A</v>
      </c>
    </row>
    <row r="129" spans="1:16">
      <c r="A129" s="5">
        <f ca="1">CRITBINOM(Graphs!$E$5,Graphs!$C$5,RAND())</f>
        <v>50</v>
      </c>
      <c r="B129" s="2">
        <f t="shared" ca="1" si="5"/>
        <v>559</v>
      </c>
      <c r="C129" s="3">
        <f ca="1">ROUND(A129/Graphs!$E$5,3)</f>
        <v>0.5</v>
      </c>
      <c r="D129" s="4">
        <v>128</v>
      </c>
      <c r="E129" s="3">
        <f t="shared" ca="1" si="6"/>
        <v>0.44</v>
      </c>
      <c r="F129" s="4">
        <f t="shared" ca="1" si="7"/>
        <v>12</v>
      </c>
      <c r="G129" s="5">
        <f ca="1">Graphs!$E$5-Data!A129</f>
        <v>50</v>
      </c>
      <c r="H129" s="9">
        <f ca="1">C129-Graphs!$E$6</f>
        <v>-0.5</v>
      </c>
      <c r="K129">
        <v>0.63</v>
      </c>
      <c r="L129">
        <f>(1000/Graphs!$E$5)*EXP(-0.5*((K129-$I$10)/$I$12)^2)/($I$12*SQRT(2*PI()))</f>
        <v>2.7165938467371227</v>
      </c>
      <c r="P129" t="e">
        <f ca="1">IF(E129&gt;=Graphs!$E$6,Data!F129,NA())</f>
        <v>#N/A</v>
      </c>
    </row>
    <row r="130" spans="1:16">
      <c r="A130" s="5">
        <f ca="1">CRITBINOM(Graphs!$E$5,Graphs!$C$5,RAND())</f>
        <v>50</v>
      </c>
      <c r="B130" s="2">
        <f t="shared" ref="B130:B193" ca="1" si="9">COUNTIF(List,"&lt;="&amp;C130)</f>
        <v>559</v>
      </c>
      <c r="C130" s="3">
        <f ca="1">ROUND(A130/Graphs!$E$5,3)</f>
        <v>0.5</v>
      </c>
      <c r="D130" s="4">
        <v>129</v>
      </c>
      <c r="E130" s="3">
        <f t="shared" ref="E130:E193" ca="1" si="10">VLOOKUP(SMALL($B$2:$B$1001,D130),$B$2:$C$1001,2,FALSE)</f>
        <v>0.44</v>
      </c>
      <c r="F130" s="4">
        <f t="shared" ca="1" si="7"/>
        <v>13</v>
      </c>
      <c r="G130" s="5">
        <f ca="1">Graphs!$E$5-Data!A130</f>
        <v>50</v>
      </c>
      <c r="H130" s="9">
        <f ca="1">C130-Graphs!$E$6</f>
        <v>-0.5</v>
      </c>
      <c r="K130">
        <v>0.63500000000000001</v>
      </c>
      <c r="L130">
        <f>(1000/Graphs!$E$5)*EXP(-0.5*((K130-$I$10)/$I$12)^2)/($I$12*SQRT(2*PI()))</f>
        <v>2.0841869628845178</v>
      </c>
      <c r="P130" t="e">
        <f ca="1">IF(E130&gt;=Graphs!$E$6,Data!F130,NA())</f>
        <v>#N/A</v>
      </c>
    </row>
    <row r="131" spans="1:16">
      <c r="A131" s="5">
        <f ca="1">CRITBINOM(Graphs!$E$5,Graphs!$C$5,RAND())</f>
        <v>43</v>
      </c>
      <c r="B131" s="2">
        <f t="shared" ca="1" si="9"/>
        <v>116</v>
      </c>
      <c r="C131" s="3">
        <f ca="1">ROUND(A131/Graphs!$E$5,3)</f>
        <v>0.43</v>
      </c>
      <c r="D131" s="4">
        <v>130</v>
      </c>
      <c r="E131" s="3">
        <f t="shared" ca="1" si="10"/>
        <v>0.44</v>
      </c>
      <c r="F131" s="4">
        <f t="shared" ca="1" si="7"/>
        <v>14</v>
      </c>
      <c r="G131" s="5">
        <f ca="1">Graphs!$E$5-Data!A131</f>
        <v>57</v>
      </c>
      <c r="H131" s="9">
        <f ca="1">C131-Graphs!$E$6</f>
        <v>-0.57000000000000006</v>
      </c>
      <c r="K131">
        <v>0.64</v>
      </c>
      <c r="L131">
        <f>(1000/Graphs!$E$5)*EXP(-0.5*((K131-$I$10)/$I$12)^2)/($I$12*SQRT(2*PI()))</f>
        <v>1.5830903165959913</v>
      </c>
      <c r="P131" t="e">
        <f ca="1">IF(E131&gt;=Graphs!$E$6,Data!F131,NA())</f>
        <v>#N/A</v>
      </c>
    </row>
    <row r="132" spans="1:16">
      <c r="A132" s="5">
        <f ca="1">CRITBINOM(Graphs!$E$5,Graphs!$C$5,RAND())</f>
        <v>52</v>
      </c>
      <c r="B132" s="2">
        <f t="shared" ca="1" si="9"/>
        <v>693</v>
      </c>
      <c r="C132" s="3">
        <f ca="1">ROUND(A132/Graphs!$E$5,3)</f>
        <v>0.52</v>
      </c>
      <c r="D132" s="4">
        <v>131</v>
      </c>
      <c r="E132" s="3">
        <f t="shared" ca="1" si="10"/>
        <v>0.44</v>
      </c>
      <c r="F132" s="4">
        <f t="shared" ref="F132:F195" ca="1" si="11">IF(E132=E131,F131+1,1)</f>
        <v>15</v>
      </c>
      <c r="G132" s="5">
        <f ca="1">Graphs!$E$5-Data!A132</f>
        <v>48</v>
      </c>
      <c r="H132" s="9">
        <f ca="1">C132-Graphs!$E$6</f>
        <v>-0.48</v>
      </c>
      <c r="K132">
        <v>0.64500000000000002</v>
      </c>
      <c r="L132">
        <f>(1000/Graphs!$E$5)*EXP(-0.5*((K132-$I$10)/$I$12)^2)/($I$12*SQRT(2*PI()))</f>
        <v>1.1905064839551698</v>
      </c>
      <c r="P132" t="e">
        <f ca="1">IF(E132&gt;=Graphs!$E$6,Data!F132,NA())</f>
        <v>#N/A</v>
      </c>
    </row>
    <row r="133" spans="1:16">
      <c r="A133" s="5">
        <f ca="1">CRITBINOM(Graphs!$E$5,Graphs!$C$5,RAND())</f>
        <v>49</v>
      </c>
      <c r="B133" s="2">
        <f t="shared" ca="1" si="9"/>
        <v>477</v>
      </c>
      <c r="C133" s="3">
        <f ca="1">ROUND(A133/Graphs!$E$5,3)</f>
        <v>0.49</v>
      </c>
      <c r="D133" s="4">
        <v>132</v>
      </c>
      <c r="E133" s="3">
        <f t="shared" ca="1" si="10"/>
        <v>0.44</v>
      </c>
      <c r="F133" s="4">
        <f t="shared" ca="1" si="11"/>
        <v>16</v>
      </c>
      <c r="G133" s="5">
        <f ca="1">Graphs!$E$5-Data!A133</f>
        <v>51</v>
      </c>
      <c r="H133" s="9">
        <f ca="1">C133-Graphs!$E$6</f>
        <v>-0.51</v>
      </c>
      <c r="K133">
        <v>0.65</v>
      </c>
      <c r="L133">
        <f>(1000/Graphs!$E$5)*EXP(-0.5*((K133-$I$10)/$I$12)^2)/($I$12*SQRT(2*PI()))</f>
        <v>0.88636968238759994</v>
      </c>
      <c r="P133" t="e">
        <f ca="1">IF(E133&gt;=Graphs!$E$6,Data!F133,NA())</f>
        <v>#N/A</v>
      </c>
    </row>
    <row r="134" spans="1:16">
      <c r="A134" s="5">
        <f ca="1">CRITBINOM(Graphs!$E$5,Graphs!$C$5,RAND())</f>
        <v>49</v>
      </c>
      <c r="B134" s="2">
        <f t="shared" ca="1" si="9"/>
        <v>477</v>
      </c>
      <c r="C134" s="3">
        <f ca="1">ROUND(A134/Graphs!$E$5,3)</f>
        <v>0.49</v>
      </c>
      <c r="D134" s="4">
        <v>133</v>
      </c>
      <c r="E134" s="3">
        <f t="shared" ca="1" si="10"/>
        <v>0.44</v>
      </c>
      <c r="F134" s="4">
        <f t="shared" ca="1" si="11"/>
        <v>17</v>
      </c>
      <c r="G134" s="5">
        <f ca="1">Graphs!$E$5-Data!A134</f>
        <v>51</v>
      </c>
      <c r="H134" s="9">
        <f ca="1">C134-Graphs!$E$6</f>
        <v>-0.51</v>
      </c>
      <c r="K134">
        <v>0.65500000000000003</v>
      </c>
      <c r="L134">
        <f>(1000/Graphs!$E$5)*EXP(-0.5*((K134-$I$10)/$I$12)^2)/($I$12*SQRT(2*PI()))</f>
        <v>0.65336381123998311</v>
      </c>
      <c r="P134" t="e">
        <f ca="1">IF(E134&gt;=Graphs!$E$6,Data!F134,NA())</f>
        <v>#N/A</v>
      </c>
    </row>
    <row r="135" spans="1:16">
      <c r="A135" s="5">
        <f ca="1">CRITBINOM(Graphs!$E$5,Graphs!$C$5,RAND())</f>
        <v>52</v>
      </c>
      <c r="B135" s="2">
        <f t="shared" ca="1" si="9"/>
        <v>693</v>
      </c>
      <c r="C135" s="3">
        <f ca="1">ROUND(A135/Graphs!$E$5,3)</f>
        <v>0.52</v>
      </c>
      <c r="D135" s="4">
        <v>134</v>
      </c>
      <c r="E135" s="3">
        <f t="shared" ca="1" si="10"/>
        <v>0.44</v>
      </c>
      <c r="F135" s="4">
        <f t="shared" ca="1" si="11"/>
        <v>18</v>
      </c>
      <c r="G135" s="5">
        <f ca="1">Graphs!$E$5-Data!A135</f>
        <v>48</v>
      </c>
      <c r="H135" s="9">
        <f ca="1">C135-Graphs!$E$6</f>
        <v>-0.48</v>
      </c>
      <c r="K135">
        <v>0.66</v>
      </c>
      <c r="L135">
        <f>(1000/Graphs!$E$5)*EXP(-0.5*((K135-$I$10)/$I$12)^2)/($I$12*SQRT(2*PI()))</f>
        <v>0.47681764029296764</v>
      </c>
      <c r="P135" t="e">
        <f ca="1">IF(E135&gt;=Graphs!$E$6,Data!F135,NA())</f>
        <v>#N/A</v>
      </c>
    </row>
    <row r="136" spans="1:16">
      <c r="A136" s="5">
        <f ca="1">CRITBINOM(Graphs!$E$5,Graphs!$C$5,RAND())</f>
        <v>52</v>
      </c>
      <c r="B136" s="2">
        <f t="shared" ca="1" si="9"/>
        <v>693</v>
      </c>
      <c r="C136" s="3">
        <f ca="1">ROUND(A136/Graphs!$E$5,3)</f>
        <v>0.52</v>
      </c>
      <c r="D136" s="4">
        <v>135</v>
      </c>
      <c r="E136" s="3">
        <f t="shared" ca="1" si="10"/>
        <v>0.44</v>
      </c>
      <c r="F136" s="4">
        <f t="shared" ca="1" si="11"/>
        <v>19</v>
      </c>
      <c r="G136" s="5">
        <f ca="1">Graphs!$E$5-Data!A136</f>
        <v>48</v>
      </c>
      <c r="H136" s="9">
        <f ca="1">C136-Graphs!$E$6</f>
        <v>-0.48</v>
      </c>
      <c r="K136">
        <v>0.66500000000000004</v>
      </c>
      <c r="L136">
        <f>(1000/Graphs!$E$5)*EXP(-0.5*((K136-$I$10)/$I$12)^2)/($I$12*SQRT(2*PI()))</f>
        <v>0.34451378781073533</v>
      </c>
      <c r="P136" t="e">
        <f ca="1">IF(E136&gt;=Graphs!$E$6,Data!F136,NA())</f>
        <v>#N/A</v>
      </c>
    </row>
    <row r="137" spans="1:16">
      <c r="A137" s="5">
        <f ca="1">CRITBINOM(Graphs!$E$5,Graphs!$C$5,RAND())</f>
        <v>55</v>
      </c>
      <c r="B137" s="2">
        <f t="shared" ca="1" si="9"/>
        <v>871</v>
      </c>
      <c r="C137" s="3">
        <f ca="1">ROUND(A137/Graphs!$E$5,3)</f>
        <v>0.55000000000000004</v>
      </c>
      <c r="D137" s="4">
        <v>136</v>
      </c>
      <c r="E137" s="3">
        <f t="shared" ca="1" si="10"/>
        <v>0.44</v>
      </c>
      <c r="F137" s="4">
        <f t="shared" ca="1" si="11"/>
        <v>20</v>
      </c>
      <c r="G137" s="5">
        <f ca="1">Graphs!$E$5-Data!A137</f>
        <v>45</v>
      </c>
      <c r="H137" s="9">
        <f ca="1">C137-Graphs!$E$6</f>
        <v>-0.44999999999999996</v>
      </c>
      <c r="K137">
        <v>0.67</v>
      </c>
      <c r="L137">
        <f>(1000/Graphs!$E$5)*EXP(-0.5*((K137-$I$10)/$I$12)^2)/($I$12*SQRT(2*PI()))</f>
        <v>0.24644383369460307</v>
      </c>
      <c r="P137" t="e">
        <f ca="1">IF(E137&gt;=Graphs!$E$6,Data!F137,NA())</f>
        <v>#N/A</v>
      </c>
    </row>
    <row r="138" spans="1:16">
      <c r="A138" s="5">
        <f ca="1">CRITBINOM(Graphs!$E$5,Graphs!$C$5,RAND())</f>
        <v>47</v>
      </c>
      <c r="B138" s="2">
        <f t="shared" ca="1" si="9"/>
        <v>303</v>
      </c>
      <c r="C138" s="3">
        <f ca="1">ROUND(A138/Graphs!$E$5,3)</f>
        <v>0.47</v>
      </c>
      <c r="D138" s="4">
        <v>137</v>
      </c>
      <c r="E138" s="3">
        <f t="shared" ca="1" si="10"/>
        <v>0.44</v>
      </c>
      <c r="F138" s="4">
        <f t="shared" ca="1" si="11"/>
        <v>21</v>
      </c>
      <c r="G138" s="5">
        <f ca="1">Graphs!$E$5-Data!A138</f>
        <v>53</v>
      </c>
      <c r="H138" s="9">
        <f ca="1">C138-Graphs!$E$6</f>
        <v>-0.53</v>
      </c>
      <c r="K138">
        <v>0.67500000000000004</v>
      </c>
      <c r="L138">
        <f>(1000/Graphs!$E$5)*EXP(-0.5*((K138-$I$10)/$I$12)^2)/($I$12*SQRT(2*PI()))</f>
        <v>0.17453653900915139</v>
      </c>
      <c r="P138" t="e">
        <f ca="1">IF(E138&gt;=Graphs!$E$6,Data!F138,NA())</f>
        <v>#N/A</v>
      </c>
    </row>
    <row r="139" spans="1:16">
      <c r="A139" s="5">
        <f ca="1">CRITBINOM(Graphs!$E$5,Graphs!$C$5,RAND())</f>
        <v>43</v>
      </c>
      <c r="B139" s="2">
        <f t="shared" ca="1" si="9"/>
        <v>116</v>
      </c>
      <c r="C139" s="3">
        <f ca="1">ROUND(A139/Graphs!$E$5,3)</f>
        <v>0.43</v>
      </c>
      <c r="D139" s="4">
        <v>138</v>
      </c>
      <c r="E139" s="3">
        <f t="shared" ca="1" si="10"/>
        <v>0.44</v>
      </c>
      <c r="F139" s="4">
        <f t="shared" ca="1" si="11"/>
        <v>22</v>
      </c>
      <c r="G139" s="5">
        <f ca="1">Graphs!$E$5-Data!A139</f>
        <v>57</v>
      </c>
      <c r="H139" s="9">
        <f ca="1">C139-Graphs!$E$6</f>
        <v>-0.57000000000000006</v>
      </c>
      <c r="K139">
        <v>0.68</v>
      </c>
      <c r="L139">
        <f>(1000/Graphs!$E$5)*EXP(-0.5*((K139-$I$10)/$I$12)^2)/($I$12*SQRT(2*PI()))</f>
        <v>0.12238038602275406</v>
      </c>
      <c r="P139" t="e">
        <f ca="1">IF(E139&gt;=Graphs!$E$6,Data!F139,NA())</f>
        <v>#N/A</v>
      </c>
    </row>
    <row r="140" spans="1:16">
      <c r="A140" s="5">
        <f ca="1">CRITBINOM(Graphs!$E$5,Graphs!$C$5,RAND())</f>
        <v>51</v>
      </c>
      <c r="B140" s="2">
        <f t="shared" ca="1" si="9"/>
        <v>632</v>
      </c>
      <c r="C140" s="3">
        <f ca="1">ROUND(A140/Graphs!$E$5,3)</f>
        <v>0.51</v>
      </c>
      <c r="D140" s="4">
        <v>139</v>
      </c>
      <c r="E140" s="3">
        <f t="shared" ca="1" si="10"/>
        <v>0.44</v>
      </c>
      <c r="F140" s="4">
        <f t="shared" ca="1" si="11"/>
        <v>23</v>
      </c>
      <c r="G140" s="5">
        <f ca="1">Graphs!$E$5-Data!A140</f>
        <v>49</v>
      </c>
      <c r="H140" s="9">
        <f ca="1">C140-Graphs!$E$6</f>
        <v>-0.49</v>
      </c>
      <c r="K140">
        <v>0.68500000000000005</v>
      </c>
      <c r="L140">
        <f>(1000/Graphs!$E$5)*EXP(-0.5*((K140-$I$10)/$I$12)^2)/($I$12*SQRT(2*PI()))</f>
        <v>8.4956054110150003E-2</v>
      </c>
      <c r="P140" t="e">
        <f ca="1">IF(E140&gt;=Graphs!$E$6,Data!F140,NA())</f>
        <v>#N/A</v>
      </c>
    </row>
    <row r="141" spans="1:16">
      <c r="A141" s="5">
        <f ca="1">CRITBINOM(Graphs!$E$5,Graphs!$C$5,RAND())</f>
        <v>48</v>
      </c>
      <c r="B141" s="2">
        <f t="shared" ca="1" si="9"/>
        <v>388</v>
      </c>
      <c r="C141" s="3">
        <f ca="1">ROUND(A141/Graphs!$E$5,3)</f>
        <v>0.48</v>
      </c>
      <c r="D141" s="4">
        <v>140</v>
      </c>
      <c r="E141" s="3">
        <f t="shared" ca="1" si="10"/>
        <v>0.44</v>
      </c>
      <c r="F141" s="4">
        <f t="shared" ca="1" si="11"/>
        <v>24</v>
      </c>
      <c r="G141" s="5">
        <f ca="1">Graphs!$E$5-Data!A141</f>
        <v>52</v>
      </c>
      <c r="H141" s="9">
        <f ca="1">C141-Graphs!$E$6</f>
        <v>-0.52</v>
      </c>
      <c r="K141">
        <v>0.69</v>
      </c>
      <c r="L141">
        <f>(1000/Graphs!$E$5)*EXP(-0.5*((K141-$I$10)/$I$12)^2)/($I$12*SQRT(2*PI()))</f>
        <v>5.8389385158292263E-2</v>
      </c>
      <c r="P141" t="e">
        <f ca="1">IF(E141&gt;=Graphs!$E$6,Data!F141,NA())</f>
        <v>#N/A</v>
      </c>
    </row>
    <row r="142" spans="1:16">
      <c r="A142" s="5">
        <f ca="1">CRITBINOM(Graphs!$E$5,Graphs!$C$5,RAND())</f>
        <v>49</v>
      </c>
      <c r="B142" s="2">
        <f t="shared" ca="1" si="9"/>
        <v>477</v>
      </c>
      <c r="C142" s="3">
        <f ca="1">ROUND(A142/Graphs!$E$5,3)</f>
        <v>0.49</v>
      </c>
      <c r="D142" s="4">
        <v>141</v>
      </c>
      <c r="E142" s="3">
        <f t="shared" ca="1" si="10"/>
        <v>0.44</v>
      </c>
      <c r="F142" s="4">
        <f t="shared" ca="1" si="11"/>
        <v>25</v>
      </c>
      <c r="G142" s="5">
        <f ca="1">Graphs!$E$5-Data!A142</f>
        <v>51</v>
      </c>
      <c r="H142" s="9">
        <f ca="1">C142-Graphs!$E$6</f>
        <v>-0.51</v>
      </c>
      <c r="K142">
        <v>0.69499999999999995</v>
      </c>
      <c r="L142">
        <f>(1000/Graphs!$E$5)*EXP(-0.5*((K142-$I$10)/$I$12)^2)/($I$12*SQRT(2*PI()))</f>
        <v>3.9731094278554681E-2</v>
      </c>
      <c r="P142" t="e">
        <f ca="1">IF(E142&gt;=Graphs!$E$6,Data!F142,NA())</f>
        <v>#N/A</v>
      </c>
    </row>
    <row r="143" spans="1:16">
      <c r="A143" s="5">
        <f ca="1">CRITBINOM(Graphs!$E$5,Graphs!$C$5,RAND())</f>
        <v>51</v>
      </c>
      <c r="B143" s="2">
        <f t="shared" ca="1" si="9"/>
        <v>632</v>
      </c>
      <c r="C143" s="3">
        <f ca="1">ROUND(A143/Graphs!$E$5,3)</f>
        <v>0.51</v>
      </c>
      <c r="D143" s="4">
        <v>142</v>
      </c>
      <c r="E143" s="3">
        <f t="shared" ca="1" si="10"/>
        <v>0.44</v>
      </c>
      <c r="F143" s="4">
        <f t="shared" ca="1" si="11"/>
        <v>26</v>
      </c>
      <c r="G143" s="5">
        <f ca="1">Graphs!$E$5-Data!A143</f>
        <v>49</v>
      </c>
      <c r="H143" s="9">
        <f ca="1">C143-Graphs!$E$6</f>
        <v>-0.49</v>
      </c>
      <c r="K143">
        <v>0.7</v>
      </c>
      <c r="L143">
        <f>(1000/Graphs!$E$5)*EXP(-0.5*((K143-$I$10)/$I$12)^2)/($I$12*SQRT(2*PI()))</f>
        <v>2.6766045152977168E-2</v>
      </c>
      <c r="P143" t="e">
        <f ca="1">IF(E143&gt;=Graphs!$E$6,Data!F143,NA())</f>
        <v>#N/A</v>
      </c>
    </row>
    <row r="144" spans="1:16">
      <c r="A144" s="5">
        <f ca="1">CRITBINOM(Graphs!$E$5,Graphs!$C$5,RAND())</f>
        <v>52</v>
      </c>
      <c r="B144" s="2">
        <f t="shared" ca="1" si="9"/>
        <v>693</v>
      </c>
      <c r="C144" s="3">
        <f ca="1">ROUND(A144/Graphs!$E$5,3)</f>
        <v>0.52</v>
      </c>
      <c r="D144" s="4">
        <v>143</v>
      </c>
      <c r="E144" s="3">
        <f t="shared" ca="1" si="10"/>
        <v>0.44</v>
      </c>
      <c r="F144" s="4">
        <f t="shared" ca="1" si="11"/>
        <v>27</v>
      </c>
      <c r="G144" s="5">
        <f ca="1">Graphs!$E$5-Data!A144</f>
        <v>48</v>
      </c>
      <c r="H144" s="9">
        <f ca="1">C144-Graphs!$E$6</f>
        <v>-0.48</v>
      </c>
      <c r="K144">
        <v>0.70499999999999996</v>
      </c>
      <c r="L144">
        <f>(1000/Graphs!$E$5)*EXP(-0.5*((K144-$I$10)/$I$12)^2)/($I$12*SQRT(2*PI()))</f>
        <v>1.785233143542668E-2</v>
      </c>
      <c r="P144" t="e">
        <f ca="1">IF(E144&gt;=Graphs!$E$6,Data!F144,NA())</f>
        <v>#N/A</v>
      </c>
    </row>
    <row r="145" spans="1:16">
      <c r="A145" s="5">
        <f ca="1">CRITBINOM(Graphs!$E$5,Graphs!$C$5,RAND())</f>
        <v>40</v>
      </c>
      <c r="B145" s="2">
        <f t="shared" ca="1" si="9"/>
        <v>37</v>
      </c>
      <c r="C145" s="3">
        <f ca="1">ROUND(A145/Graphs!$E$5,3)</f>
        <v>0.4</v>
      </c>
      <c r="D145" s="4">
        <v>144</v>
      </c>
      <c r="E145" s="3">
        <f t="shared" ca="1" si="10"/>
        <v>0.44</v>
      </c>
      <c r="F145" s="4">
        <f t="shared" ca="1" si="11"/>
        <v>28</v>
      </c>
      <c r="G145" s="5">
        <f ca="1">Graphs!$E$5-Data!A145</f>
        <v>60</v>
      </c>
      <c r="H145" s="9">
        <f ca="1">C145-Graphs!$E$6</f>
        <v>-0.6</v>
      </c>
      <c r="K145">
        <v>0.71</v>
      </c>
      <c r="L145">
        <f>(1000/Graphs!$E$5)*EXP(-0.5*((K145-$I$10)/$I$12)^2)/($I$12*SQRT(2*PI()))</f>
        <v>1.1788613551308011E-2</v>
      </c>
      <c r="P145" t="e">
        <f ca="1">IF(E145&gt;=Graphs!$E$6,Data!F145,NA())</f>
        <v>#N/A</v>
      </c>
    </row>
    <row r="146" spans="1:16">
      <c r="A146" s="5">
        <f ca="1">CRITBINOM(Graphs!$E$5,Graphs!$C$5,RAND())</f>
        <v>53</v>
      </c>
      <c r="B146" s="2">
        <f t="shared" ca="1" si="9"/>
        <v>767</v>
      </c>
      <c r="C146" s="3">
        <f ca="1">ROUND(A146/Graphs!$E$5,3)</f>
        <v>0.53</v>
      </c>
      <c r="D146" s="4">
        <v>145</v>
      </c>
      <c r="E146" s="3">
        <f t="shared" ca="1" si="10"/>
        <v>0.44</v>
      </c>
      <c r="F146" s="4">
        <f t="shared" ca="1" si="11"/>
        <v>29</v>
      </c>
      <c r="G146" s="5">
        <f ca="1">Graphs!$E$5-Data!A146</f>
        <v>47</v>
      </c>
      <c r="H146" s="9">
        <f ca="1">C146-Graphs!$E$6</f>
        <v>-0.47</v>
      </c>
      <c r="K146">
        <v>0.71499999999999997</v>
      </c>
      <c r="L146">
        <f>(1000/Graphs!$E$5)*EXP(-0.5*((K146-$I$10)/$I$12)^2)/($I$12*SQRT(2*PI()))</f>
        <v>7.7070393484174535E-3</v>
      </c>
      <c r="P146" t="e">
        <f ca="1">IF(E146&gt;=Graphs!$E$6,Data!F146,NA())</f>
        <v>#N/A</v>
      </c>
    </row>
    <row r="147" spans="1:16">
      <c r="A147" s="5">
        <f ca="1">CRITBINOM(Graphs!$E$5,Graphs!$C$5,RAND())</f>
        <v>46</v>
      </c>
      <c r="B147" s="2">
        <f t="shared" ca="1" si="9"/>
        <v>246</v>
      </c>
      <c r="C147" s="3">
        <f ca="1">ROUND(A147/Graphs!$E$5,3)</f>
        <v>0.46</v>
      </c>
      <c r="D147" s="4">
        <v>146</v>
      </c>
      <c r="E147" s="3">
        <f t="shared" ca="1" si="10"/>
        <v>0.44</v>
      </c>
      <c r="F147" s="4">
        <f t="shared" ca="1" si="11"/>
        <v>30</v>
      </c>
      <c r="G147" s="5">
        <f ca="1">Graphs!$E$5-Data!A147</f>
        <v>54</v>
      </c>
      <c r="H147" s="9">
        <f ca="1">C147-Graphs!$E$6</f>
        <v>-0.54</v>
      </c>
      <c r="K147">
        <v>0.72</v>
      </c>
      <c r="L147">
        <f>(1000/Graphs!$E$5)*EXP(-0.5*((K147-$I$10)/$I$12)^2)/($I$12*SQRT(2*PI()))</f>
        <v>4.9884942580107243E-3</v>
      </c>
      <c r="P147" t="e">
        <f ca="1">IF(E147&gt;=Graphs!$E$6,Data!F147,NA())</f>
        <v>#N/A</v>
      </c>
    </row>
    <row r="148" spans="1:16">
      <c r="A148" s="5">
        <f ca="1">CRITBINOM(Graphs!$E$5,Graphs!$C$5,RAND())</f>
        <v>47</v>
      </c>
      <c r="B148" s="2">
        <f t="shared" ca="1" si="9"/>
        <v>303</v>
      </c>
      <c r="C148" s="3">
        <f ca="1">ROUND(A148/Graphs!$E$5,3)</f>
        <v>0.47</v>
      </c>
      <c r="D148" s="4">
        <v>147</v>
      </c>
      <c r="E148" s="3">
        <f t="shared" ca="1" si="10"/>
        <v>0.44</v>
      </c>
      <c r="F148" s="4">
        <f t="shared" ca="1" si="11"/>
        <v>31</v>
      </c>
      <c r="G148" s="5">
        <f ca="1">Graphs!$E$5-Data!A148</f>
        <v>53</v>
      </c>
      <c r="H148" s="9">
        <f ca="1">C148-Graphs!$E$6</f>
        <v>-0.53</v>
      </c>
      <c r="K148">
        <v>0.72499999999999998</v>
      </c>
      <c r="L148">
        <f>(1000/Graphs!$E$5)*EXP(-0.5*((K148-$I$10)/$I$12)^2)/($I$12*SQRT(2*PI()))</f>
        <v>3.1967482213811067E-3</v>
      </c>
      <c r="P148" t="e">
        <f ca="1">IF(E148&gt;=Graphs!$E$6,Data!F148,NA())</f>
        <v>#N/A</v>
      </c>
    </row>
    <row r="149" spans="1:16">
      <c r="A149" s="5">
        <f ca="1">CRITBINOM(Graphs!$E$5,Graphs!$C$5,RAND())</f>
        <v>51</v>
      </c>
      <c r="B149" s="2">
        <f t="shared" ca="1" si="9"/>
        <v>632</v>
      </c>
      <c r="C149" s="3">
        <f ca="1">ROUND(A149/Graphs!$E$5,3)</f>
        <v>0.51</v>
      </c>
      <c r="D149" s="4">
        <v>148</v>
      </c>
      <c r="E149" s="3">
        <f t="shared" ca="1" si="10"/>
        <v>0.44</v>
      </c>
      <c r="F149" s="4">
        <f t="shared" ca="1" si="11"/>
        <v>32</v>
      </c>
      <c r="G149" s="5">
        <f ca="1">Graphs!$E$5-Data!A149</f>
        <v>49</v>
      </c>
      <c r="H149" s="9">
        <f ca="1">C149-Graphs!$E$6</f>
        <v>-0.49</v>
      </c>
      <c r="K149">
        <v>0.73</v>
      </c>
      <c r="L149">
        <f>(1000/Graphs!$E$5)*EXP(-0.5*((K149-$I$10)/$I$12)^2)/($I$12*SQRT(2*PI()))</f>
        <v>2.0281704130973516E-3</v>
      </c>
      <c r="P149" t="e">
        <f ca="1">IF(E149&gt;=Graphs!$E$6,Data!F149,NA())</f>
        <v>#N/A</v>
      </c>
    </row>
    <row r="150" spans="1:16">
      <c r="A150" s="5">
        <f ca="1">CRITBINOM(Graphs!$E$5,Graphs!$C$5,RAND())</f>
        <v>51</v>
      </c>
      <c r="B150" s="2">
        <f t="shared" ca="1" si="9"/>
        <v>632</v>
      </c>
      <c r="C150" s="3">
        <f ca="1">ROUND(A150/Graphs!$E$5,3)</f>
        <v>0.51</v>
      </c>
      <c r="D150" s="4">
        <v>149</v>
      </c>
      <c r="E150" s="3">
        <f t="shared" ca="1" si="10"/>
        <v>0.44</v>
      </c>
      <c r="F150" s="4">
        <f t="shared" ca="1" si="11"/>
        <v>33</v>
      </c>
      <c r="G150" s="5">
        <f ca="1">Graphs!$E$5-Data!A150</f>
        <v>49</v>
      </c>
      <c r="H150" s="9">
        <f ca="1">C150-Graphs!$E$6</f>
        <v>-0.49</v>
      </c>
      <c r="K150">
        <v>0.73499999999999999</v>
      </c>
      <c r="L150">
        <f>(1000/Graphs!$E$5)*EXP(-0.5*((K150-$I$10)/$I$12)^2)/($I$12*SQRT(2*PI()))</f>
        <v>1.2739650357734248E-3</v>
      </c>
      <c r="P150" t="e">
        <f ca="1">IF(E150&gt;=Graphs!$E$6,Data!F150,NA())</f>
        <v>#N/A</v>
      </c>
    </row>
    <row r="151" spans="1:16">
      <c r="A151" s="5">
        <f ca="1">CRITBINOM(Graphs!$E$5,Graphs!$C$5,RAND())</f>
        <v>57</v>
      </c>
      <c r="B151" s="2">
        <f t="shared" ca="1" si="9"/>
        <v>942</v>
      </c>
      <c r="C151" s="3">
        <f ca="1">ROUND(A151/Graphs!$E$5,3)</f>
        <v>0.56999999999999995</v>
      </c>
      <c r="D151" s="4">
        <v>150</v>
      </c>
      <c r="E151" s="3">
        <f t="shared" ca="1" si="10"/>
        <v>0.44</v>
      </c>
      <c r="F151" s="4">
        <f t="shared" ca="1" si="11"/>
        <v>34</v>
      </c>
      <c r="G151" s="5">
        <f ca="1">Graphs!$E$5-Data!A151</f>
        <v>43</v>
      </c>
      <c r="H151" s="9">
        <f ca="1">C151-Graphs!$E$6</f>
        <v>-0.43000000000000005</v>
      </c>
      <c r="K151">
        <v>0.74</v>
      </c>
      <c r="L151">
        <f>(1000/Graphs!$E$5)*EXP(-0.5*((K151-$I$10)/$I$12)^2)/($I$12*SQRT(2*PI()))</f>
        <v>7.9225981820641507E-4</v>
      </c>
      <c r="P151" t="e">
        <f ca="1">IF(E151&gt;=Graphs!$E$6,Data!F151,NA())</f>
        <v>#N/A</v>
      </c>
    </row>
    <row r="152" spans="1:16">
      <c r="A152" s="5">
        <f ca="1">CRITBINOM(Graphs!$E$5,Graphs!$C$5,RAND())</f>
        <v>41</v>
      </c>
      <c r="B152" s="2">
        <f t="shared" ca="1" si="9"/>
        <v>52</v>
      </c>
      <c r="C152" s="3">
        <f ca="1">ROUND(A152/Graphs!$E$5,3)</f>
        <v>0.41</v>
      </c>
      <c r="D152" s="4">
        <v>151</v>
      </c>
      <c r="E152" s="3">
        <f t="shared" ca="1" si="10"/>
        <v>0.44</v>
      </c>
      <c r="F152" s="4">
        <f t="shared" ca="1" si="11"/>
        <v>35</v>
      </c>
      <c r="G152" s="5">
        <f ca="1">Graphs!$E$5-Data!A152</f>
        <v>59</v>
      </c>
      <c r="H152" s="9">
        <f ca="1">C152-Graphs!$E$6</f>
        <v>-0.59000000000000008</v>
      </c>
      <c r="K152">
        <v>0.745</v>
      </c>
      <c r="L152">
        <f>(1000/Graphs!$E$5)*EXP(-0.5*((K152-$I$10)/$I$12)^2)/($I$12*SQRT(2*PI()))</f>
        <v>4.8779214917867307E-4</v>
      </c>
      <c r="P152" t="e">
        <f ca="1">IF(E152&gt;=Graphs!$E$6,Data!F152,NA())</f>
        <v>#N/A</v>
      </c>
    </row>
    <row r="153" spans="1:16">
      <c r="A153" s="5">
        <f ca="1">CRITBINOM(Graphs!$E$5,Graphs!$C$5,RAND())</f>
        <v>49</v>
      </c>
      <c r="B153" s="2">
        <f t="shared" ca="1" si="9"/>
        <v>477</v>
      </c>
      <c r="C153" s="3">
        <f ca="1">ROUND(A153/Graphs!$E$5,3)</f>
        <v>0.49</v>
      </c>
      <c r="D153" s="4">
        <v>152</v>
      </c>
      <c r="E153" s="3">
        <f t="shared" ca="1" si="10"/>
        <v>0.45</v>
      </c>
      <c r="F153" s="4">
        <f t="shared" ca="1" si="11"/>
        <v>1</v>
      </c>
      <c r="G153" s="5">
        <f ca="1">Graphs!$E$5-Data!A153</f>
        <v>51</v>
      </c>
      <c r="H153" s="9">
        <f ca="1">C153-Graphs!$E$6</f>
        <v>-0.51</v>
      </c>
      <c r="K153">
        <v>0.75</v>
      </c>
      <c r="L153">
        <f>(1000/Graphs!$E$5)*EXP(-0.5*((K153-$I$10)/$I$12)^2)/($I$12*SQRT(2*PI()))</f>
        <v>2.9734390294685958E-4</v>
      </c>
      <c r="P153" t="e">
        <f ca="1">IF(E153&gt;=Graphs!$E$6,Data!F153,NA())</f>
        <v>#N/A</v>
      </c>
    </row>
    <row r="154" spans="1:16">
      <c r="A154" s="5">
        <f ca="1">CRITBINOM(Graphs!$E$5,Graphs!$C$5,RAND())</f>
        <v>50</v>
      </c>
      <c r="B154" s="2">
        <f t="shared" ca="1" si="9"/>
        <v>559</v>
      </c>
      <c r="C154" s="3">
        <f ca="1">ROUND(A154/Graphs!$E$5,3)</f>
        <v>0.5</v>
      </c>
      <c r="D154" s="4">
        <v>153</v>
      </c>
      <c r="E154" s="3">
        <f t="shared" ca="1" si="10"/>
        <v>0.45</v>
      </c>
      <c r="F154" s="4">
        <f t="shared" ca="1" si="11"/>
        <v>2</v>
      </c>
      <c r="G154" s="5">
        <f ca="1">Graphs!$E$5-Data!A154</f>
        <v>50</v>
      </c>
      <c r="H154" s="9">
        <f ca="1">C154-Graphs!$E$6</f>
        <v>-0.5</v>
      </c>
      <c r="K154">
        <v>0.755</v>
      </c>
      <c r="L154">
        <f>(1000/Graphs!$E$5)*EXP(-0.5*((K154-$I$10)/$I$12)^2)/($I$12*SQRT(2*PI()))</f>
        <v>1.7944870324766672E-4</v>
      </c>
      <c r="P154" t="e">
        <f ca="1">IF(E154&gt;=Graphs!$E$6,Data!F154,NA())</f>
        <v>#N/A</v>
      </c>
    </row>
    <row r="155" spans="1:16">
      <c r="A155" s="5">
        <f ca="1">CRITBINOM(Graphs!$E$5,Graphs!$C$5,RAND())</f>
        <v>47</v>
      </c>
      <c r="B155" s="2">
        <f t="shared" ca="1" si="9"/>
        <v>303</v>
      </c>
      <c r="C155" s="3">
        <f ca="1">ROUND(A155/Graphs!$E$5,3)</f>
        <v>0.47</v>
      </c>
      <c r="D155" s="4">
        <v>154</v>
      </c>
      <c r="E155" s="3">
        <f t="shared" ca="1" si="10"/>
        <v>0.45</v>
      </c>
      <c r="F155" s="4">
        <f t="shared" ca="1" si="11"/>
        <v>3</v>
      </c>
      <c r="G155" s="5">
        <f ca="1">Graphs!$E$5-Data!A155</f>
        <v>53</v>
      </c>
      <c r="H155" s="9">
        <f ca="1">C155-Graphs!$E$6</f>
        <v>-0.53</v>
      </c>
      <c r="K155">
        <v>0.76</v>
      </c>
      <c r="L155">
        <f>(1000/Graphs!$E$5)*EXP(-0.5*((K155-$I$10)/$I$12)^2)/($I$12*SQRT(2*PI()))</f>
        <v>1.0722070689395229E-4</v>
      </c>
      <c r="P155" t="e">
        <f ca="1">IF(E155&gt;=Graphs!$E$6,Data!F155,NA())</f>
        <v>#N/A</v>
      </c>
    </row>
    <row r="156" spans="1:16">
      <c r="A156" s="5">
        <f ca="1">CRITBINOM(Graphs!$E$5,Graphs!$C$5,RAND())</f>
        <v>54</v>
      </c>
      <c r="B156" s="2">
        <f t="shared" ca="1" si="9"/>
        <v>823</v>
      </c>
      <c r="C156" s="3">
        <f ca="1">ROUND(A156/Graphs!$E$5,3)</f>
        <v>0.54</v>
      </c>
      <c r="D156" s="4">
        <v>155</v>
      </c>
      <c r="E156" s="3">
        <f t="shared" ca="1" si="10"/>
        <v>0.45</v>
      </c>
      <c r="F156" s="4">
        <f t="shared" ca="1" si="11"/>
        <v>4</v>
      </c>
      <c r="G156" s="5">
        <f ca="1">Graphs!$E$5-Data!A156</f>
        <v>46</v>
      </c>
      <c r="H156" s="9">
        <f ca="1">C156-Graphs!$E$6</f>
        <v>-0.45999999999999996</v>
      </c>
      <c r="K156">
        <v>0.76500000000000001</v>
      </c>
      <c r="L156">
        <f>(1000/Graphs!$E$5)*EXP(-0.5*((K156-$I$10)/$I$12)^2)/($I$12*SQRT(2*PI()))</f>
        <v>6.342698433431951E-5</v>
      </c>
      <c r="P156" t="e">
        <f ca="1">IF(E156&gt;=Graphs!$E$6,Data!F156,NA())</f>
        <v>#N/A</v>
      </c>
    </row>
    <row r="157" spans="1:16">
      <c r="A157" s="5">
        <f ca="1">CRITBINOM(Graphs!$E$5,Graphs!$C$5,RAND())</f>
        <v>54</v>
      </c>
      <c r="B157" s="2">
        <f t="shared" ca="1" si="9"/>
        <v>823</v>
      </c>
      <c r="C157" s="3">
        <f ca="1">ROUND(A157/Graphs!$E$5,3)</f>
        <v>0.54</v>
      </c>
      <c r="D157" s="4">
        <v>156</v>
      </c>
      <c r="E157" s="3">
        <f t="shared" ca="1" si="10"/>
        <v>0.45</v>
      </c>
      <c r="F157" s="4">
        <f t="shared" ca="1" si="11"/>
        <v>5</v>
      </c>
      <c r="G157" s="5">
        <f ca="1">Graphs!$E$5-Data!A157</f>
        <v>46</v>
      </c>
      <c r="H157" s="9">
        <f ca="1">C157-Graphs!$E$6</f>
        <v>-0.45999999999999996</v>
      </c>
      <c r="K157">
        <v>0.77</v>
      </c>
      <c r="L157">
        <f>(1000/Graphs!$E$5)*EXP(-0.5*((K157-$I$10)/$I$12)^2)/($I$12*SQRT(2*PI()))</f>
        <v>3.7147236891105794E-5</v>
      </c>
      <c r="P157" t="e">
        <f ca="1">IF(E157&gt;=Graphs!$E$6,Data!F157,NA())</f>
        <v>#N/A</v>
      </c>
    </row>
    <row r="158" spans="1:16">
      <c r="A158" s="5">
        <f ca="1">CRITBINOM(Graphs!$E$5,Graphs!$C$5,RAND())</f>
        <v>45</v>
      </c>
      <c r="B158" s="2">
        <f t="shared" ca="1" si="9"/>
        <v>195</v>
      </c>
      <c r="C158" s="3">
        <f ca="1">ROUND(A158/Graphs!$E$5,3)</f>
        <v>0.45</v>
      </c>
      <c r="D158" s="4">
        <v>157</v>
      </c>
      <c r="E158" s="3">
        <f t="shared" ca="1" si="10"/>
        <v>0.45</v>
      </c>
      <c r="F158" s="4">
        <f t="shared" ca="1" si="11"/>
        <v>6</v>
      </c>
      <c r="G158" s="5">
        <f ca="1">Graphs!$E$5-Data!A158</f>
        <v>55</v>
      </c>
      <c r="H158" s="9">
        <f ca="1">C158-Graphs!$E$6</f>
        <v>-0.55000000000000004</v>
      </c>
      <c r="K158">
        <v>0.77500000000000002</v>
      </c>
      <c r="L158">
        <f>(1000/Graphs!$E$5)*EXP(-0.5*((K158-$I$10)/$I$12)^2)/($I$12*SQRT(2*PI()))</f>
        <v>2.1539520085086554E-5</v>
      </c>
      <c r="P158" t="e">
        <f ca="1">IF(E158&gt;=Graphs!$E$6,Data!F158,NA())</f>
        <v>#N/A</v>
      </c>
    </row>
    <row r="159" spans="1:16">
      <c r="A159" s="5">
        <f ca="1">CRITBINOM(Graphs!$E$5,Graphs!$C$5,RAND())</f>
        <v>50</v>
      </c>
      <c r="B159" s="2">
        <f t="shared" ca="1" si="9"/>
        <v>559</v>
      </c>
      <c r="C159" s="3">
        <f ca="1">ROUND(A159/Graphs!$E$5,3)</f>
        <v>0.5</v>
      </c>
      <c r="D159" s="4">
        <v>158</v>
      </c>
      <c r="E159" s="3">
        <f t="shared" ca="1" si="10"/>
        <v>0.45</v>
      </c>
      <c r="F159" s="4">
        <f t="shared" ca="1" si="11"/>
        <v>7</v>
      </c>
      <c r="G159" s="5">
        <f ca="1">Graphs!$E$5-Data!A159</f>
        <v>50</v>
      </c>
      <c r="H159" s="9">
        <f ca="1">C159-Graphs!$E$6</f>
        <v>-0.5</v>
      </c>
      <c r="K159">
        <v>0.78</v>
      </c>
      <c r="L159">
        <f>(1000/Graphs!$E$5)*EXP(-0.5*((K159-$I$10)/$I$12)^2)/($I$12*SQRT(2*PI()))</f>
        <v>1.2365241000331648E-5</v>
      </c>
      <c r="P159" t="e">
        <f ca="1">IF(E159&gt;=Graphs!$E$6,Data!F159,NA())</f>
        <v>#N/A</v>
      </c>
    </row>
    <row r="160" spans="1:16">
      <c r="A160" s="5">
        <f ca="1">CRITBINOM(Graphs!$E$5,Graphs!$C$5,RAND())</f>
        <v>41</v>
      </c>
      <c r="B160" s="2">
        <f t="shared" ca="1" si="9"/>
        <v>52</v>
      </c>
      <c r="C160" s="3">
        <f ca="1">ROUND(A160/Graphs!$E$5,3)</f>
        <v>0.41</v>
      </c>
      <c r="D160" s="4">
        <v>159</v>
      </c>
      <c r="E160" s="3">
        <f t="shared" ca="1" si="10"/>
        <v>0.45</v>
      </c>
      <c r="F160" s="4">
        <f t="shared" ca="1" si="11"/>
        <v>8</v>
      </c>
      <c r="G160" s="5">
        <f ca="1">Graphs!$E$5-Data!A160</f>
        <v>59</v>
      </c>
      <c r="H160" s="9">
        <f ca="1">C160-Graphs!$E$6</f>
        <v>-0.59000000000000008</v>
      </c>
      <c r="K160">
        <v>0.78500000000000003</v>
      </c>
      <c r="L160">
        <f>(1000/Graphs!$E$5)*EXP(-0.5*((K160-$I$10)/$I$12)^2)/($I$12*SQRT(2*PI()))</f>
        <v>7.0279101896408673E-6</v>
      </c>
      <c r="P160" t="e">
        <f ca="1">IF(E160&gt;=Graphs!$E$6,Data!F160,NA())</f>
        <v>#N/A</v>
      </c>
    </row>
    <row r="161" spans="1:16">
      <c r="A161" s="5">
        <f ca="1">CRITBINOM(Graphs!$E$5,Graphs!$C$5,RAND())</f>
        <v>48</v>
      </c>
      <c r="B161" s="2">
        <f t="shared" ca="1" si="9"/>
        <v>388</v>
      </c>
      <c r="C161" s="3">
        <f ca="1">ROUND(A161/Graphs!$E$5,3)</f>
        <v>0.48</v>
      </c>
      <c r="D161" s="4">
        <v>160</v>
      </c>
      <c r="E161" s="3">
        <f t="shared" ca="1" si="10"/>
        <v>0.45</v>
      </c>
      <c r="F161" s="4">
        <f t="shared" ca="1" si="11"/>
        <v>9</v>
      </c>
      <c r="G161" s="5">
        <f ca="1">Graphs!$E$5-Data!A161</f>
        <v>52</v>
      </c>
      <c r="H161" s="9">
        <f ca="1">C161-Graphs!$E$6</f>
        <v>-0.52</v>
      </c>
      <c r="K161">
        <v>0.79</v>
      </c>
      <c r="L161">
        <f>(1000/Graphs!$E$5)*EXP(-0.5*((K161-$I$10)/$I$12)^2)/($I$12*SQRT(2*PI()))</f>
        <v>3.95463928124892E-6</v>
      </c>
      <c r="P161" t="e">
        <f ca="1">IF(E161&gt;=Graphs!$E$6,Data!F161,NA())</f>
        <v>#N/A</v>
      </c>
    </row>
    <row r="162" spans="1:16">
      <c r="A162" s="5">
        <f ca="1">CRITBINOM(Graphs!$E$5,Graphs!$C$5,RAND())</f>
        <v>48</v>
      </c>
      <c r="B162" s="2">
        <f t="shared" ca="1" si="9"/>
        <v>388</v>
      </c>
      <c r="C162" s="3">
        <f ca="1">ROUND(A162/Graphs!$E$5,3)</f>
        <v>0.48</v>
      </c>
      <c r="D162" s="4">
        <v>161</v>
      </c>
      <c r="E162" s="3">
        <f t="shared" ca="1" si="10"/>
        <v>0.45</v>
      </c>
      <c r="F162" s="4">
        <f t="shared" ca="1" si="11"/>
        <v>10</v>
      </c>
      <c r="G162" s="5">
        <f ca="1">Graphs!$E$5-Data!A162</f>
        <v>52</v>
      </c>
      <c r="H162" s="9">
        <f ca="1">C162-Graphs!$E$6</f>
        <v>-0.52</v>
      </c>
      <c r="K162">
        <v>0.79500000000000004</v>
      </c>
      <c r="L162">
        <f>(1000/Graphs!$E$5)*EXP(-0.5*((K162-$I$10)/$I$12)^2)/($I$12*SQRT(2*PI()))</f>
        <v>2.2031527249364618E-6</v>
      </c>
      <c r="P162" t="e">
        <f ca="1">IF(E162&gt;=Graphs!$E$6,Data!F162,NA())</f>
        <v>#N/A</v>
      </c>
    </row>
    <row r="163" spans="1:16">
      <c r="A163" s="5">
        <f ca="1">CRITBINOM(Graphs!$E$5,Graphs!$C$5,RAND())</f>
        <v>52</v>
      </c>
      <c r="B163" s="2">
        <f t="shared" ca="1" si="9"/>
        <v>693</v>
      </c>
      <c r="C163" s="3">
        <f ca="1">ROUND(A163/Graphs!$E$5,3)</f>
        <v>0.52</v>
      </c>
      <c r="D163" s="4">
        <v>162</v>
      </c>
      <c r="E163" s="3">
        <f t="shared" ca="1" si="10"/>
        <v>0.45</v>
      </c>
      <c r="F163" s="4">
        <f t="shared" ca="1" si="11"/>
        <v>11</v>
      </c>
      <c r="G163" s="5">
        <f ca="1">Graphs!$E$5-Data!A163</f>
        <v>48</v>
      </c>
      <c r="H163" s="9">
        <f ca="1">C163-Graphs!$E$6</f>
        <v>-0.48</v>
      </c>
      <c r="K163">
        <v>0.8</v>
      </c>
      <c r="L163">
        <f>(1000/Graphs!$E$5)*EXP(-0.5*((K163-$I$10)/$I$12)^2)/($I$12*SQRT(2*PI()))</f>
        <v>1.2151765699646486E-6</v>
      </c>
      <c r="P163" t="e">
        <f ca="1">IF(E163&gt;=Graphs!$E$6,Data!F163,NA())</f>
        <v>#N/A</v>
      </c>
    </row>
    <row r="164" spans="1:16">
      <c r="A164" s="5">
        <f ca="1">CRITBINOM(Graphs!$E$5,Graphs!$C$5,RAND())</f>
        <v>51</v>
      </c>
      <c r="B164" s="2">
        <f t="shared" ca="1" si="9"/>
        <v>632</v>
      </c>
      <c r="C164" s="3">
        <f ca="1">ROUND(A164/Graphs!$E$5,3)</f>
        <v>0.51</v>
      </c>
      <c r="D164" s="4">
        <v>163</v>
      </c>
      <c r="E164" s="3">
        <f t="shared" ca="1" si="10"/>
        <v>0.45</v>
      </c>
      <c r="F164" s="4">
        <f t="shared" ca="1" si="11"/>
        <v>12</v>
      </c>
      <c r="G164" s="5">
        <f ca="1">Graphs!$E$5-Data!A164</f>
        <v>49</v>
      </c>
      <c r="H164" s="9">
        <f ca="1">C164-Graphs!$E$6</f>
        <v>-0.49</v>
      </c>
      <c r="K164">
        <v>0.80500000000000005</v>
      </c>
      <c r="L164">
        <f>(1000/Graphs!$E$5)*EXP(-0.5*((K164-$I$10)/$I$12)^2)/($I$12*SQRT(2*PI()))</f>
        <v>6.6357684870945623E-7</v>
      </c>
      <c r="P164" t="e">
        <f ca="1">IF(E164&gt;=Graphs!$E$6,Data!F164,NA())</f>
        <v>#N/A</v>
      </c>
    </row>
    <row r="165" spans="1:16">
      <c r="A165" s="5">
        <f ca="1">CRITBINOM(Graphs!$E$5,Graphs!$C$5,RAND())</f>
        <v>54</v>
      </c>
      <c r="B165" s="2">
        <f t="shared" ca="1" si="9"/>
        <v>823</v>
      </c>
      <c r="C165" s="3">
        <f ca="1">ROUND(A165/Graphs!$E$5,3)</f>
        <v>0.54</v>
      </c>
      <c r="D165" s="4">
        <v>164</v>
      </c>
      <c r="E165" s="3">
        <f t="shared" ca="1" si="10"/>
        <v>0.45</v>
      </c>
      <c r="F165" s="4">
        <f t="shared" ca="1" si="11"/>
        <v>13</v>
      </c>
      <c r="G165" s="5">
        <f ca="1">Graphs!$E$5-Data!A165</f>
        <v>46</v>
      </c>
      <c r="H165" s="9">
        <f ca="1">C165-Graphs!$E$6</f>
        <v>-0.45999999999999996</v>
      </c>
      <c r="K165">
        <v>0.81</v>
      </c>
      <c r="L165">
        <f>(1000/Graphs!$E$5)*EXP(-0.5*((K165-$I$10)/$I$12)^2)/($I$12*SQRT(2*PI()))</f>
        <v>3.5875678159281463E-7</v>
      </c>
      <c r="P165" t="e">
        <f ca="1">IF(E165&gt;=Graphs!$E$6,Data!F165,NA())</f>
        <v>#N/A</v>
      </c>
    </row>
    <row r="166" spans="1:16">
      <c r="A166" s="5">
        <f ca="1">CRITBINOM(Graphs!$E$5,Graphs!$C$5,RAND())</f>
        <v>50</v>
      </c>
      <c r="B166" s="2">
        <f t="shared" ca="1" si="9"/>
        <v>559</v>
      </c>
      <c r="C166" s="3">
        <f ca="1">ROUND(A166/Graphs!$E$5,3)</f>
        <v>0.5</v>
      </c>
      <c r="D166" s="4">
        <v>165</v>
      </c>
      <c r="E166" s="3">
        <f t="shared" ca="1" si="10"/>
        <v>0.45</v>
      </c>
      <c r="F166" s="4">
        <f t="shared" ca="1" si="11"/>
        <v>14</v>
      </c>
      <c r="G166" s="5">
        <f ca="1">Graphs!$E$5-Data!A166</f>
        <v>50</v>
      </c>
      <c r="H166" s="9">
        <f ca="1">C166-Graphs!$E$6</f>
        <v>-0.5</v>
      </c>
      <c r="K166">
        <v>0.81499999999999995</v>
      </c>
      <c r="L166">
        <f>(1000/Graphs!$E$5)*EXP(-0.5*((K166-$I$10)/$I$12)^2)/($I$12*SQRT(2*PI()))</f>
        <v>1.9202866740624808E-7</v>
      </c>
      <c r="P166" t="e">
        <f ca="1">IF(E166&gt;=Graphs!$E$6,Data!F166,NA())</f>
        <v>#N/A</v>
      </c>
    </row>
    <row r="167" spans="1:16">
      <c r="A167" s="5">
        <f ca="1">CRITBINOM(Graphs!$E$5,Graphs!$C$5,RAND())</f>
        <v>51</v>
      </c>
      <c r="B167" s="2">
        <f t="shared" ca="1" si="9"/>
        <v>632</v>
      </c>
      <c r="C167" s="3">
        <f ca="1">ROUND(A167/Graphs!$E$5,3)</f>
        <v>0.51</v>
      </c>
      <c r="D167" s="4">
        <v>166</v>
      </c>
      <c r="E167" s="3">
        <f t="shared" ca="1" si="10"/>
        <v>0.45</v>
      </c>
      <c r="F167" s="4">
        <f t="shared" ca="1" si="11"/>
        <v>15</v>
      </c>
      <c r="G167" s="5">
        <f ca="1">Graphs!$E$5-Data!A167</f>
        <v>49</v>
      </c>
      <c r="H167" s="9">
        <f ca="1">C167-Graphs!$E$6</f>
        <v>-0.49</v>
      </c>
      <c r="K167">
        <v>0.82</v>
      </c>
      <c r="L167">
        <f>(1000/Graphs!$E$5)*EXP(-0.5*((K167-$I$10)/$I$12)^2)/($I$12*SQRT(2*PI()))</f>
        <v>1.017628056329022E-7</v>
      </c>
      <c r="P167" t="e">
        <f ca="1">IF(E167&gt;=Graphs!$E$6,Data!F167,NA())</f>
        <v>#N/A</v>
      </c>
    </row>
    <row r="168" spans="1:16">
      <c r="A168" s="5">
        <f ca="1">CRITBINOM(Graphs!$E$5,Graphs!$C$5,RAND())</f>
        <v>51</v>
      </c>
      <c r="B168" s="2">
        <f t="shared" ca="1" si="9"/>
        <v>632</v>
      </c>
      <c r="C168" s="3">
        <f ca="1">ROUND(A168/Graphs!$E$5,3)</f>
        <v>0.51</v>
      </c>
      <c r="D168" s="4">
        <v>167</v>
      </c>
      <c r="E168" s="3">
        <f t="shared" ca="1" si="10"/>
        <v>0.45</v>
      </c>
      <c r="F168" s="4">
        <f t="shared" ca="1" si="11"/>
        <v>16</v>
      </c>
      <c r="G168" s="5">
        <f ca="1">Graphs!$E$5-Data!A168</f>
        <v>49</v>
      </c>
      <c r="H168" s="9">
        <f ca="1">C168-Graphs!$E$6</f>
        <v>-0.49</v>
      </c>
      <c r="K168">
        <v>0.82499999999999996</v>
      </c>
      <c r="L168">
        <f>(1000/Graphs!$E$5)*EXP(-0.5*((K168-$I$10)/$I$12)^2)/($I$12*SQRT(2*PI()))</f>
        <v>5.3391132295257415E-8</v>
      </c>
      <c r="P168" t="e">
        <f ca="1">IF(E168&gt;=Graphs!$E$6,Data!F168,NA())</f>
        <v>#N/A</v>
      </c>
    </row>
    <row r="169" spans="1:16">
      <c r="A169" s="5">
        <f ca="1">CRITBINOM(Graphs!$E$5,Graphs!$C$5,RAND())</f>
        <v>48</v>
      </c>
      <c r="B169" s="2">
        <f t="shared" ca="1" si="9"/>
        <v>388</v>
      </c>
      <c r="C169" s="3">
        <f ca="1">ROUND(A169/Graphs!$E$5,3)</f>
        <v>0.48</v>
      </c>
      <c r="D169" s="4">
        <v>168</v>
      </c>
      <c r="E169" s="3">
        <f t="shared" ca="1" si="10"/>
        <v>0.45</v>
      </c>
      <c r="F169" s="4">
        <f t="shared" ca="1" si="11"/>
        <v>17</v>
      </c>
      <c r="G169" s="5">
        <f ca="1">Graphs!$E$5-Data!A169</f>
        <v>52</v>
      </c>
      <c r="H169" s="9">
        <f ca="1">C169-Graphs!$E$6</f>
        <v>-0.52</v>
      </c>
      <c r="K169">
        <v>0.83</v>
      </c>
      <c r="L169">
        <f>(1000/Graphs!$E$5)*EXP(-0.5*((K169-$I$10)/$I$12)^2)/($I$12*SQRT(2*PI()))</f>
        <v>2.7733599883306538E-8</v>
      </c>
      <c r="P169" t="e">
        <f ca="1">IF(E169&gt;=Graphs!$E$6,Data!F169,NA())</f>
        <v>#N/A</v>
      </c>
    </row>
    <row r="170" spans="1:16">
      <c r="A170" s="5">
        <f ca="1">CRITBINOM(Graphs!$E$5,Graphs!$C$5,RAND())</f>
        <v>50</v>
      </c>
      <c r="B170" s="2">
        <f t="shared" ca="1" si="9"/>
        <v>559</v>
      </c>
      <c r="C170" s="3">
        <f ca="1">ROUND(A170/Graphs!$E$5,3)</f>
        <v>0.5</v>
      </c>
      <c r="D170" s="4">
        <v>169</v>
      </c>
      <c r="E170" s="3">
        <f t="shared" ca="1" si="10"/>
        <v>0.45</v>
      </c>
      <c r="F170" s="4">
        <f t="shared" ca="1" si="11"/>
        <v>18</v>
      </c>
      <c r="G170" s="5">
        <f ca="1">Graphs!$E$5-Data!A170</f>
        <v>50</v>
      </c>
      <c r="H170" s="9">
        <f ca="1">C170-Graphs!$E$6</f>
        <v>-0.5</v>
      </c>
      <c r="K170">
        <v>0.83499999999999996</v>
      </c>
      <c r="L170">
        <f>(1000/Graphs!$E$5)*EXP(-0.5*((K170-$I$10)/$I$12)^2)/($I$12*SQRT(2*PI()))</f>
        <v>1.4262656247992203E-8</v>
      </c>
      <c r="P170" t="e">
        <f ca="1">IF(E170&gt;=Graphs!$E$6,Data!F170,NA())</f>
        <v>#N/A</v>
      </c>
    </row>
    <row r="171" spans="1:16">
      <c r="A171" s="5">
        <f ca="1">CRITBINOM(Graphs!$E$5,Graphs!$C$5,RAND())</f>
        <v>50</v>
      </c>
      <c r="B171" s="2">
        <f t="shared" ca="1" si="9"/>
        <v>559</v>
      </c>
      <c r="C171" s="3">
        <f ca="1">ROUND(A171/Graphs!$E$5,3)</f>
        <v>0.5</v>
      </c>
      <c r="D171" s="4">
        <v>170</v>
      </c>
      <c r="E171" s="3">
        <f t="shared" ca="1" si="10"/>
        <v>0.45</v>
      </c>
      <c r="F171" s="4">
        <f t="shared" ca="1" si="11"/>
        <v>19</v>
      </c>
      <c r="G171" s="5">
        <f ca="1">Graphs!$E$5-Data!A171</f>
        <v>50</v>
      </c>
      <c r="H171" s="9">
        <f ca="1">C171-Graphs!$E$6</f>
        <v>-0.5</v>
      </c>
      <c r="K171">
        <v>0.84</v>
      </c>
      <c r="L171">
        <f>(1000/Graphs!$E$5)*EXP(-0.5*((K171-$I$10)/$I$12)^2)/($I$12*SQRT(2*PI()))</f>
        <v>7.261923003583627E-9</v>
      </c>
      <c r="P171" t="e">
        <f ca="1">IF(E171&gt;=Graphs!$E$6,Data!F171,NA())</f>
        <v>#N/A</v>
      </c>
    </row>
    <row r="172" spans="1:16">
      <c r="A172" s="5">
        <f ca="1">CRITBINOM(Graphs!$E$5,Graphs!$C$5,RAND())</f>
        <v>57</v>
      </c>
      <c r="B172" s="2">
        <f t="shared" ca="1" si="9"/>
        <v>942</v>
      </c>
      <c r="C172" s="3">
        <f ca="1">ROUND(A172/Graphs!$E$5,3)</f>
        <v>0.56999999999999995</v>
      </c>
      <c r="D172" s="4">
        <v>171</v>
      </c>
      <c r="E172" s="3">
        <f t="shared" ca="1" si="10"/>
        <v>0.45</v>
      </c>
      <c r="F172" s="4">
        <f t="shared" ca="1" si="11"/>
        <v>20</v>
      </c>
      <c r="G172" s="5">
        <f ca="1">Graphs!$E$5-Data!A172</f>
        <v>43</v>
      </c>
      <c r="H172" s="9">
        <f ca="1">C172-Graphs!$E$6</f>
        <v>-0.43000000000000005</v>
      </c>
      <c r="K172">
        <v>0.84499999999999997</v>
      </c>
      <c r="L172">
        <f>(1000/Graphs!$E$5)*EXP(-0.5*((K172-$I$10)/$I$12)^2)/($I$12*SQRT(2*PI()))</f>
        <v>3.6606644340311693E-9</v>
      </c>
      <c r="P172" t="e">
        <f ca="1">IF(E172&gt;=Graphs!$E$6,Data!F172,NA())</f>
        <v>#N/A</v>
      </c>
    </row>
    <row r="173" spans="1:16">
      <c r="A173" s="5">
        <f ca="1">CRITBINOM(Graphs!$E$5,Graphs!$C$5,RAND())</f>
        <v>47</v>
      </c>
      <c r="B173" s="2">
        <f t="shared" ca="1" si="9"/>
        <v>303</v>
      </c>
      <c r="C173" s="3">
        <f ca="1">ROUND(A173/Graphs!$E$5,3)</f>
        <v>0.47</v>
      </c>
      <c r="D173" s="4">
        <v>172</v>
      </c>
      <c r="E173" s="3">
        <f t="shared" ca="1" si="10"/>
        <v>0.45</v>
      </c>
      <c r="F173" s="4">
        <f t="shared" ca="1" si="11"/>
        <v>21</v>
      </c>
      <c r="G173" s="5">
        <f ca="1">Graphs!$E$5-Data!A173</f>
        <v>53</v>
      </c>
      <c r="H173" s="9">
        <f ca="1">C173-Graphs!$E$6</f>
        <v>-0.53</v>
      </c>
      <c r="K173">
        <v>0.85</v>
      </c>
      <c r="L173">
        <f>(1000/Graphs!$E$5)*EXP(-0.5*((K173-$I$10)/$I$12)^2)/($I$12*SQRT(2*PI()))</f>
        <v>1.8269440816729319E-9</v>
      </c>
      <c r="P173" t="e">
        <f ca="1">IF(E173&gt;=Graphs!$E$6,Data!F173,NA())</f>
        <v>#N/A</v>
      </c>
    </row>
    <row r="174" spans="1:16">
      <c r="A174" s="5">
        <f ca="1">CRITBINOM(Graphs!$E$5,Graphs!$C$5,RAND())</f>
        <v>42</v>
      </c>
      <c r="B174" s="2">
        <f t="shared" ca="1" si="9"/>
        <v>77</v>
      </c>
      <c r="C174" s="3">
        <f ca="1">ROUND(A174/Graphs!$E$5,3)</f>
        <v>0.42</v>
      </c>
      <c r="D174" s="4">
        <v>173</v>
      </c>
      <c r="E174" s="3">
        <f t="shared" ca="1" si="10"/>
        <v>0.45</v>
      </c>
      <c r="F174" s="4">
        <f t="shared" ca="1" si="11"/>
        <v>22</v>
      </c>
      <c r="G174" s="5">
        <f ca="1">Graphs!$E$5-Data!A174</f>
        <v>58</v>
      </c>
      <c r="H174" s="9">
        <f ca="1">C174-Graphs!$E$6</f>
        <v>-0.58000000000000007</v>
      </c>
      <c r="K174">
        <v>0.85499999999999998</v>
      </c>
      <c r="L174">
        <f>(1000/Graphs!$E$5)*EXP(-0.5*((K174-$I$10)/$I$12)^2)/($I$12*SQRT(2*PI()))</f>
        <v>9.027087354411035E-10</v>
      </c>
      <c r="P174" t="e">
        <f ca="1">IF(E174&gt;=Graphs!$E$6,Data!F174,NA())</f>
        <v>#N/A</v>
      </c>
    </row>
    <row r="175" spans="1:16">
      <c r="A175" s="5">
        <f ca="1">CRITBINOM(Graphs!$E$5,Graphs!$C$5,RAND())</f>
        <v>46</v>
      </c>
      <c r="B175" s="2">
        <f t="shared" ca="1" si="9"/>
        <v>246</v>
      </c>
      <c r="C175" s="3">
        <f ca="1">ROUND(A175/Graphs!$E$5,3)</f>
        <v>0.46</v>
      </c>
      <c r="D175" s="4">
        <v>174</v>
      </c>
      <c r="E175" s="3">
        <f t="shared" ca="1" si="10"/>
        <v>0.45</v>
      </c>
      <c r="F175" s="4">
        <f t="shared" ca="1" si="11"/>
        <v>23</v>
      </c>
      <c r="G175" s="5">
        <f ca="1">Graphs!$E$5-Data!A175</f>
        <v>54</v>
      </c>
      <c r="H175" s="9">
        <f ca="1">C175-Graphs!$E$6</f>
        <v>-0.54</v>
      </c>
      <c r="K175">
        <v>0.86</v>
      </c>
      <c r="L175">
        <f>(1000/Graphs!$E$5)*EXP(-0.5*((K175-$I$10)/$I$12)^2)/($I$12*SQRT(2*PI()))</f>
        <v>4.4159799262743101E-10</v>
      </c>
      <c r="P175" t="e">
        <f ca="1">IF(E175&gt;=Graphs!$E$6,Data!F175,NA())</f>
        <v>#N/A</v>
      </c>
    </row>
    <row r="176" spans="1:16">
      <c r="A176" s="5">
        <f ca="1">CRITBINOM(Graphs!$E$5,Graphs!$C$5,RAND())</f>
        <v>61</v>
      </c>
      <c r="B176" s="2">
        <f t="shared" ca="1" si="9"/>
        <v>990</v>
      </c>
      <c r="C176" s="3">
        <f ca="1">ROUND(A176/Graphs!$E$5,3)</f>
        <v>0.61</v>
      </c>
      <c r="D176" s="4">
        <v>175</v>
      </c>
      <c r="E176" s="3">
        <f t="shared" ca="1" si="10"/>
        <v>0.45</v>
      </c>
      <c r="F176" s="4">
        <f t="shared" ca="1" si="11"/>
        <v>24</v>
      </c>
      <c r="G176" s="5">
        <f ca="1">Graphs!$E$5-Data!A176</f>
        <v>39</v>
      </c>
      <c r="H176" s="9">
        <f ca="1">C176-Graphs!$E$6</f>
        <v>-0.39</v>
      </c>
      <c r="K176">
        <v>0.86499999999999999</v>
      </c>
      <c r="L176">
        <f>(1000/Graphs!$E$5)*EXP(-0.5*((K176-$I$10)/$I$12)^2)/($I$12*SQRT(2*PI()))</f>
        <v>2.1387675743083281E-10</v>
      </c>
      <c r="P176" t="e">
        <f ca="1">IF(E176&gt;=Graphs!$E$6,Data!F176,NA())</f>
        <v>#N/A</v>
      </c>
    </row>
    <row r="177" spans="1:16">
      <c r="A177" s="5">
        <f ca="1">CRITBINOM(Graphs!$E$5,Graphs!$C$5,RAND())</f>
        <v>50</v>
      </c>
      <c r="B177" s="2">
        <f t="shared" ca="1" si="9"/>
        <v>559</v>
      </c>
      <c r="C177" s="3">
        <f ca="1">ROUND(A177/Graphs!$E$5,3)</f>
        <v>0.5</v>
      </c>
      <c r="D177" s="4">
        <v>176</v>
      </c>
      <c r="E177" s="3">
        <f t="shared" ca="1" si="10"/>
        <v>0.45</v>
      </c>
      <c r="F177" s="4">
        <f t="shared" ca="1" si="11"/>
        <v>25</v>
      </c>
      <c r="G177" s="5">
        <f ca="1">Graphs!$E$5-Data!A177</f>
        <v>50</v>
      </c>
      <c r="H177" s="9">
        <f ca="1">C177-Graphs!$E$6</f>
        <v>-0.5</v>
      </c>
      <c r="K177">
        <v>0.87</v>
      </c>
      <c r="L177">
        <f>(1000/Graphs!$E$5)*EXP(-0.5*((K177-$I$10)/$I$12)^2)/($I$12*SQRT(2*PI()))</f>
        <v>1.0255507273593399E-10</v>
      </c>
      <c r="P177" t="e">
        <f ca="1">IF(E177&gt;=Graphs!$E$6,Data!F177,NA())</f>
        <v>#N/A</v>
      </c>
    </row>
    <row r="178" spans="1:16">
      <c r="A178" s="5">
        <f ca="1">CRITBINOM(Graphs!$E$5,Graphs!$C$5,RAND())</f>
        <v>53</v>
      </c>
      <c r="B178" s="2">
        <f t="shared" ca="1" si="9"/>
        <v>767</v>
      </c>
      <c r="C178" s="3">
        <f ca="1">ROUND(A178/Graphs!$E$5,3)</f>
        <v>0.53</v>
      </c>
      <c r="D178" s="4">
        <v>177</v>
      </c>
      <c r="E178" s="3">
        <f t="shared" ca="1" si="10"/>
        <v>0.45</v>
      </c>
      <c r="F178" s="4">
        <f t="shared" ca="1" si="11"/>
        <v>26</v>
      </c>
      <c r="G178" s="5">
        <f ca="1">Graphs!$E$5-Data!A178</f>
        <v>47</v>
      </c>
      <c r="H178" s="9">
        <f ca="1">C178-Graphs!$E$6</f>
        <v>-0.47</v>
      </c>
      <c r="K178">
        <v>0.875</v>
      </c>
      <c r="L178">
        <f>(1000/Graphs!$E$5)*EXP(-0.5*((K178-$I$10)/$I$12)^2)/($I$12*SQRT(2*PI()))</f>
        <v>4.8686410660580199E-11</v>
      </c>
      <c r="P178" t="e">
        <f ca="1">IF(E178&gt;=Graphs!$E$6,Data!F178,NA())</f>
        <v>#N/A</v>
      </c>
    </row>
    <row r="179" spans="1:16">
      <c r="A179" s="5">
        <f ca="1">CRITBINOM(Graphs!$E$5,Graphs!$C$5,RAND())</f>
        <v>49</v>
      </c>
      <c r="B179" s="2">
        <f t="shared" ca="1" si="9"/>
        <v>477</v>
      </c>
      <c r="C179" s="3">
        <f ca="1">ROUND(A179/Graphs!$E$5,3)</f>
        <v>0.49</v>
      </c>
      <c r="D179" s="4">
        <v>178</v>
      </c>
      <c r="E179" s="3">
        <f t="shared" ca="1" si="10"/>
        <v>0.45</v>
      </c>
      <c r="F179" s="4">
        <f t="shared" ca="1" si="11"/>
        <v>27</v>
      </c>
      <c r="G179" s="5">
        <f ca="1">Graphs!$E$5-Data!A179</f>
        <v>51</v>
      </c>
      <c r="H179" s="9">
        <f ca="1">C179-Graphs!$E$6</f>
        <v>-0.51</v>
      </c>
      <c r="K179">
        <v>0.88</v>
      </c>
      <c r="L179">
        <f>(1000/Graphs!$E$5)*EXP(-0.5*((K179-$I$10)/$I$12)^2)/($I$12*SQRT(2*PI()))</f>
        <v>2.288312980360274E-11</v>
      </c>
      <c r="P179" t="e">
        <f ca="1">IF(E179&gt;=Graphs!$E$6,Data!F179,NA())</f>
        <v>#N/A</v>
      </c>
    </row>
    <row r="180" spans="1:16">
      <c r="A180" s="5">
        <f ca="1">CRITBINOM(Graphs!$E$5,Graphs!$C$5,RAND())</f>
        <v>48</v>
      </c>
      <c r="B180" s="2">
        <f t="shared" ca="1" si="9"/>
        <v>388</v>
      </c>
      <c r="C180" s="3">
        <f ca="1">ROUND(A180/Graphs!$E$5,3)</f>
        <v>0.48</v>
      </c>
      <c r="D180" s="4">
        <v>179</v>
      </c>
      <c r="E180" s="3">
        <f t="shared" ca="1" si="10"/>
        <v>0.45</v>
      </c>
      <c r="F180" s="4">
        <f t="shared" ca="1" si="11"/>
        <v>28</v>
      </c>
      <c r="G180" s="5">
        <f ca="1">Graphs!$E$5-Data!A180</f>
        <v>52</v>
      </c>
      <c r="H180" s="9">
        <f ca="1">C180-Graphs!$E$6</f>
        <v>-0.52</v>
      </c>
      <c r="K180">
        <v>0.88500000000000001</v>
      </c>
      <c r="L180">
        <f>(1000/Graphs!$E$5)*EXP(-0.5*((K180-$I$10)/$I$12)^2)/($I$12*SQRT(2*PI()))</f>
        <v>1.0648296744505886E-11</v>
      </c>
      <c r="P180" t="e">
        <f ca="1">IF(E180&gt;=Graphs!$E$6,Data!F180,NA())</f>
        <v>#N/A</v>
      </c>
    </row>
    <row r="181" spans="1:16">
      <c r="A181" s="5">
        <f ca="1">CRITBINOM(Graphs!$E$5,Graphs!$C$5,RAND())</f>
        <v>47</v>
      </c>
      <c r="B181" s="2">
        <f t="shared" ca="1" si="9"/>
        <v>303</v>
      </c>
      <c r="C181" s="3">
        <f ca="1">ROUND(A181/Graphs!$E$5,3)</f>
        <v>0.47</v>
      </c>
      <c r="D181" s="4">
        <v>180</v>
      </c>
      <c r="E181" s="3">
        <f t="shared" ca="1" si="10"/>
        <v>0.45</v>
      </c>
      <c r="F181" s="4">
        <f t="shared" ca="1" si="11"/>
        <v>29</v>
      </c>
      <c r="G181" s="5">
        <f ca="1">Graphs!$E$5-Data!A181</f>
        <v>53</v>
      </c>
      <c r="H181" s="9">
        <f ca="1">C181-Graphs!$E$6</f>
        <v>-0.53</v>
      </c>
      <c r="K181">
        <v>0.89</v>
      </c>
      <c r="L181">
        <f>(1000/Graphs!$E$5)*EXP(-0.5*((K181-$I$10)/$I$12)^2)/($I$12*SQRT(2*PI()))</f>
        <v>4.9057105713928645E-12</v>
      </c>
      <c r="P181" t="e">
        <f ca="1">IF(E181&gt;=Graphs!$E$6,Data!F181,NA())</f>
        <v>#N/A</v>
      </c>
    </row>
    <row r="182" spans="1:16">
      <c r="A182" s="5">
        <f ca="1">CRITBINOM(Graphs!$E$5,Graphs!$C$5,RAND())</f>
        <v>46</v>
      </c>
      <c r="B182" s="2">
        <f t="shared" ca="1" si="9"/>
        <v>246</v>
      </c>
      <c r="C182" s="3">
        <f ca="1">ROUND(A182/Graphs!$E$5,3)</f>
        <v>0.46</v>
      </c>
      <c r="D182" s="4">
        <v>181</v>
      </c>
      <c r="E182" s="3">
        <f t="shared" ca="1" si="10"/>
        <v>0.45</v>
      </c>
      <c r="F182" s="4">
        <f t="shared" ca="1" si="11"/>
        <v>30</v>
      </c>
      <c r="G182" s="5">
        <f ca="1">Graphs!$E$5-Data!A182</f>
        <v>54</v>
      </c>
      <c r="H182" s="9">
        <f ca="1">C182-Graphs!$E$6</f>
        <v>-0.54</v>
      </c>
      <c r="K182">
        <v>0.89500000000000002</v>
      </c>
      <c r="L182">
        <f>(1000/Graphs!$E$5)*EXP(-0.5*((K182-$I$10)/$I$12)^2)/($I$12*SQRT(2*PI()))</f>
        <v>2.2375912428703634E-12</v>
      </c>
      <c r="P182" t="e">
        <f ca="1">IF(E182&gt;=Graphs!$E$6,Data!F182,NA())</f>
        <v>#N/A</v>
      </c>
    </row>
    <row r="183" spans="1:16">
      <c r="A183" s="5">
        <f ca="1">CRITBINOM(Graphs!$E$5,Graphs!$C$5,RAND())</f>
        <v>50</v>
      </c>
      <c r="B183" s="2">
        <f t="shared" ca="1" si="9"/>
        <v>559</v>
      </c>
      <c r="C183" s="3">
        <f ca="1">ROUND(A183/Graphs!$E$5,3)</f>
        <v>0.5</v>
      </c>
      <c r="D183" s="4">
        <v>182</v>
      </c>
      <c r="E183" s="3">
        <f t="shared" ca="1" si="10"/>
        <v>0.45</v>
      </c>
      <c r="F183" s="4">
        <f t="shared" ca="1" si="11"/>
        <v>31</v>
      </c>
      <c r="G183" s="5">
        <f ca="1">Graphs!$E$5-Data!A183</f>
        <v>50</v>
      </c>
      <c r="H183" s="9">
        <f ca="1">C183-Graphs!$E$6</f>
        <v>-0.5</v>
      </c>
      <c r="K183">
        <v>0.9</v>
      </c>
      <c r="L183">
        <f>(1000/Graphs!$E$5)*EXP(-0.5*((K183-$I$10)/$I$12)^2)/($I$12*SQRT(2*PI()))</f>
        <v>1.0104542167073785E-12</v>
      </c>
      <c r="P183" t="e">
        <f ca="1">IF(E183&gt;=Graphs!$E$6,Data!F183,NA())</f>
        <v>#N/A</v>
      </c>
    </row>
    <row r="184" spans="1:16">
      <c r="A184" s="5">
        <f ca="1">CRITBINOM(Graphs!$E$5,Graphs!$C$5,RAND())</f>
        <v>45</v>
      </c>
      <c r="B184" s="2">
        <f t="shared" ca="1" si="9"/>
        <v>195</v>
      </c>
      <c r="C184" s="3">
        <f ca="1">ROUND(A184/Graphs!$E$5,3)</f>
        <v>0.45</v>
      </c>
      <c r="D184" s="4">
        <v>183</v>
      </c>
      <c r="E184" s="3">
        <f t="shared" ca="1" si="10"/>
        <v>0.45</v>
      </c>
      <c r="F184" s="4">
        <f t="shared" ca="1" si="11"/>
        <v>32</v>
      </c>
      <c r="G184" s="5">
        <f ca="1">Graphs!$E$5-Data!A184</f>
        <v>55</v>
      </c>
      <c r="H184" s="9">
        <f ca="1">C184-Graphs!$E$6</f>
        <v>-0.55000000000000004</v>
      </c>
      <c r="K184">
        <v>0.90500000000000003</v>
      </c>
      <c r="L184">
        <f>(1000/Graphs!$E$5)*EXP(-0.5*((K184-$I$10)/$I$12)^2)/($I$12*SQRT(2*PI()))</f>
        <v>4.5176188063086062E-13</v>
      </c>
      <c r="P184" t="e">
        <f ca="1">IF(E184&gt;=Graphs!$E$6,Data!F184,NA())</f>
        <v>#N/A</v>
      </c>
    </row>
    <row r="185" spans="1:16">
      <c r="A185" s="5">
        <f ca="1">CRITBINOM(Graphs!$E$5,Graphs!$C$5,RAND())</f>
        <v>44</v>
      </c>
      <c r="B185" s="2">
        <f t="shared" ca="1" si="9"/>
        <v>151</v>
      </c>
      <c r="C185" s="3">
        <f ca="1">ROUND(A185/Graphs!$E$5,3)</f>
        <v>0.44</v>
      </c>
      <c r="D185" s="4">
        <v>184</v>
      </c>
      <c r="E185" s="3">
        <f t="shared" ca="1" si="10"/>
        <v>0.45</v>
      </c>
      <c r="F185" s="4">
        <f t="shared" ca="1" si="11"/>
        <v>33</v>
      </c>
      <c r="G185" s="5">
        <f ca="1">Graphs!$E$5-Data!A185</f>
        <v>56</v>
      </c>
      <c r="H185" s="9">
        <f ca="1">C185-Graphs!$E$6</f>
        <v>-0.56000000000000005</v>
      </c>
      <c r="K185">
        <v>0.91</v>
      </c>
      <c r="L185">
        <f>(1000/Graphs!$E$5)*EXP(-0.5*((K185-$I$10)/$I$12)^2)/($I$12*SQRT(2*PI()))</f>
        <v>1.9996757496994356E-13</v>
      </c>
      <c r="P185" t="e">
        <f ca="1">IF(E185&gt;=Graphs!$E$6,Data!F185,NA())</f>
        <v>#N/A</v>
      </c>
    </row>
    <row r="186" spans="1:16">
      <c r="A186" s="5">
        <f ca="1">CRITBINOM(Graphs!$E$5,Graphs!$C$5,RAND())</f>
        <v>52</v>
      </c>
      <c r="B186" s="2">
        <f t="shared" ca="1" si="9"/>
        <v>693</v>
      </c>
      <c r="C186" s="3">
        <f ca="1">ROUND(A186/Graphs!$E$5,3)</f>
        <v>0.52</v>
      </c>
      <c r="D186" s="4">
        <v>185</v>
      </c>
      <c r="E186" s="3">
        <f t="shared" ca="1" si="10"/>
        <v>0.45</v>
      </c>
      <c r="F186" s="4">
        <f t="shared" ca="1" si="11"/>
        <v>34</v>
      </c>
      <c r="G186" s="5">
        <f ca="1">Graphs!$E$5-Data!A186</f>
        <v>48</v>
      </c>
      <c r="H186" s="9">
        <f ca="1">C186-Graphs!$E$6</f>
        <v>-0.48</v>
      </c>
      <c r="K186">
        <v>0.91500000000000004</v>
      </c>
      <c r="L186">
        <f>(1000/Graphs!$E$5)*EXP(-0.5*((K186-$I$10)/$I$12)^2)/($I$12*SQRT(2*PI()))</f>
        <v>8.7632788710186536E-14</v>
      </c>
      <c r="P186" t="e">
        <f ca="1">IF(E186&gt;=Graphs!$E$6,Data!F186,NA())</f>
        <v>#N/A</v>
      </c>
    </row>
    <row r="187" spans="1:16">
      <c r="A187" s="5">
        <f ca="1">CRITBINOM(Graphs!$E$5,Graphs!$C$5,RAND())</f>
        <v>49</v>
      </c>
      <c r="B187" s="2">
        <f t="shared" ca="1" si="9"/>
        <v>477</v>
      </c>
      <c r="C187" s="3">
        <f ca="1">ROUND(A187/Graphs!$E$5,3)</f>
        <v>0.49</v>
      </c>
      <c r="D187" s="4">
        <v>186</v>
      </c>
      <c r="E187" s="3">
        <f t="shared" ca="1" si="10"/>
        <v>0.45</v>
      </c>
      <c r="F187" s="4">
        <f t="shared" ca="1" si="11"/>
        <v>35</v>
      </c>
      <c r="G187" s="5">
        <f ca="1">Graphs!$E$5-Data!A187</f>
        <v>51</v>
      </c>
      <c r="H187" s="9">
        <f ca="1">C187-Graphs!$E$6</f>
        <v>-0.51</v>
      </c>
      <c r="K187">
        <v>0.92</v>
      </c>
      <c r="L187">
        <f>(1000/Graphs!$E$5)*EXP(-0.5*((K187-$I$10)/$I$12)^2)/($I$12*SQRT(2*PI()))</f>
        <v>3.8021630758159274E-14</v>
      </c>
      <c r="P187" t="e">
        <f ca="1">IF(E187&gt;=Graphs!$E$6,Data!F187,NA())</f>
        <v>#N/A</v>
      </c>
    </row>
    <row r="188" spans="1:16">
      <c r="A188" s="5">
        <f ca="1">CRITBINOM(Graphs!$E$5,Graphs!$C$5,RAND())</f>
        <v>48</v>
      </c>
      <c r="B188" s="2">
        <f t="shared" ca="1" si="9"/>
        <v>388</v>
      </c>
      <c r="C188" s="3">
        <f ca="1">ROUND(A188/Graphs!$E$5,3)</f>
        <v>0.48</v>
      </c>
      <c r="D188" s="4">
        <v>187</v>
      </c>
      <c r="E188" s="3">
        <f t="shared" ca="1" si="10"/>
        <v>0.45</v>
      </c>
      <c r="F188" s="4">
        <f t="shared" ca="1" si="11"/>
        <v>36</v>
      </c>
      <c r="G188" s="5">
        <f ca="1">Graphs!$E$5-Data!A188</f>
        <v>52</v>
      </c>
      <c r="H188" s="9">
        <f ca="1">C188-Graphs!$E$6</f>
        <v>-0.52</v>
      </c>
      <c r="K188">
        <v>0.92500000000000004</v>
      </c>
      <c r="L188">
        <f>(1000/Graphs!$E$5)*EXP(-0.5*((K188-$I$10)/$I$12)^2)/($I$12*SQRT(2*PI()))</f>
        <v>1.6332471263339101E-14</v>
      </c>
      <c r="P188" t="e">
        <f ca="1">IF(E188&gt;=Graphs!$E$6,Data!F188,NA())</f>
        <v>#N/A</v>
      </c>
    </row>
    <row r="189" spans="1:16">
      <c r="A189" s="5">
        <f ca="1">CRITBINOM(Graphs!$E$5,Graphs!$C$5,RAND())</f>
        <v>50</v>
      </c>
      <c r="B189" s="2">
        <f t="shared" ca="1" si="9"/>
        <v>559</v>
      </c>
      <c r="C189" s="3">
        <f ca="1">ROUND(A189/Graphs!$E$5,3)</f>
        <v>0.5</v>
      </c>
      <c r="D189" s="4">
        <v>188</v>
      </c>
      <c r="E189" s="3">
        <f t="shared" ca="1" si="10"/>
        <v>0.45</v>
      </c>
      <c r="F189" s="4">
        <f t="shared" ca="1" si="11"/>
        <v>37</v>
      </c>
      <c r="G189" s="5">
        <f ca="1">Graphs!$E$5-Data!A189</f>
        <v>50</v>
      </c>
      <c r="H189" s="9">
        <f ca="1">C189-Graphs!$E$6</f>
        <v>-0.5</v>
      </c>
      <c r="K189">
        <v>0.93</v>
      </c>
      <c r="L189">
        <f>(1000/Graphs!$E$5)*EXP(-0.5*((K189-$I$10)/$I$12)^2)/($I$12*SQRT(2*PI()))</f>
        <v>6.9459254971324161E-15</v>
      </c>
      <c r="P189" t="e">
        <f ca="1">IF(E189&gt;=Graphs!$E$6,Data!F189,NA())</f>
        <v>#N/A</v>
      </c>
    </row>
    <row r="190" spans="1:16">
      <c r="A190" s="5">
        <f ca="1">CRITBINOM(Graphs!$E$5,Graphs!$C$5,RAND())</f>
        <v>50</v>
      </c>
      <c r="B190" s="2">
        <f t="shared" ca="1" si="9"/>
        <v>559</v>
      </c>
      <c r="C190" s="3">
        <f ca="1">ROUND(A190/Graphs!$E$5,3)</f>
        <v>0.5</v>
      </c>
      <c r="D190" s="4">
        <v>189</v>
      </c>
      <c r="E190" s="3">
        <f t="shared" ca="1" si="10"/>
        <v>0.45</v>
      </c>
      <c r="F190" s="4">
        <f t="shared" ca="1" si="11"/>
        <v>38</v>
      </c>
      <c r="G190" s="5">
        <f ca="1">Graphs!$E$5-Data!A190</f>
        <v>50</v>
      </c>
      <c r="H190" s="9">
        <f ca="1">C190-Graphs!$E$6</f>
        <v>-0.5</v>
      </c>
      <c r="K190">
        <v>0.93500000000000005</v>
      </c>
      <c r="L190">
        <f>(1000/Graphs!$E$5)*EXP(-0.5*((K190-$I$10)/$I$12)^2)/($I$12*SQRT(2*PI()))</f>
        <v>2.9245927150012748E-15</v>
      </c>
      <c r="P190" t="e">
        <f ca="1">IF(E190&gt;=Graphs!$E$6,Data!F190,NA())</f>
        <v>#N/A</v>
      </c>
    </row>
    <row r="191" spans="1:16">
      <c r="A191" s="5">
        <f ca="1">CRITBINOM(Graphs!$E$5,Graphs!$C$5,RAND())</f>
        <v>50</v>
      </c>
      <c r="B191" s="2">
        <f t="shared" ca="1" si="9"/>
        <v>559</v>
      </c>
      <c r="C191" s="3">
        <f ca="1">ROUND(A191/Graphs!$E$5,3)</f>
        <v>0.5</v>
      </c>
      <c r="D191" s="4">
        <v>190</v>
      </c>
      <c r="E191" s="3">
        <f t="shared" ca="1" si="10"/>
        <v>0.45</v>
      </c>
      <c r="F191" s="4">
        <f t="shared" ca="1" si="11"/>
        <v>39</v>
      </c>
      <c r="G191" s="5">
        <f ca="1">Graphs!$E$5-Data!A191</f>
        <v>50</v>
      </c>
      <c r="H191" s="9">
        <f ca="1">C191-Graphs!$E$6</f>
        <v>-0.5</v>
      </c>
      <c r="K191">
        <v>0.94</v>
      </c>
      <c r="L191">
        <f>(1000/Graphs!$E$5)*EXP(-0.5*((K191-$I$10)/$I$12)^2)/($I$12*SQRT(2*PI()))</f>
        <v>1.2191516259125011E-15</v>
      </c>
      <c r="P191" t="e">
        <f ca="1">IF(E191&gt;=Graphs!$E$6,Data!F191,NA())</f>
        <v>#N/A</v>
      </c>
    </row>
    <row r="192" spans="1:16">
      <c r="A192" s="5">
        <f ca="1">CRITBINOM(Graphs!$E$5,Graphs!$C$5,RAND())</f>
        <v>67</v>
      </c>
      <c r="B192" s="2">
        <f t="shared" ca="1" si="9"/>
        <v>1000</v>
      </c>
      <c r="C192" s="3">
        <f ca="1">ROUND(A192/Graphs!$E$5,3)</f>
        <v>0.67</v>
      </c>
      <c r="D192" s="4">
        <v>191</v>
      </c>
      <c r="E192" s="3">
        <f t="shared" ca="1" si="10"/>
        <v>0.45</v>
      </c>
      <c r="F192" s="4">
        <f t="shared" ca="1" si="11"/>
        <v>40</v>
      </c>
      <c r="G192" s="5">
        <f ca="1">Graphs!$E$5-Data!A192</f>
        <v>33</v>
      </c>
      <c r="H192" s="9">
        <f ca="1">C192-Graphs!$E$6</f>
        <v>-0.32999999999999996</v>
      </c>
      <c r="K192">
        <v>0.94499999999999995</v>
      </c>
      <c r="L192">
        <f>(1000/Graphs!$E$5)*EXP(-0.5*((K192-$I$10)/$I$12)^2)/($I$12*SQRT(2*PI()))</f>
        <v>5.0316115539028801E-16</v>
      </c>
      <c r="P192" t="e">
        <f ca="1">IF(E192&gt;=Graphs!$E$6,Data!F192,NA())</f>
        <v>#N/A</v>
      </c>
    </row>
    <row r="193" spans="1:16">
      <c r="A193" s="5">
        <f ca="1">CRITBINOM(Graphs!$E$5,Graphs!$C$5,RAND())</f>
        <v>53</v>
      </c>
      <c r="B193" s="2">
        <f t="shared" ca="1" si="9"/>
        <v>767</v>
      </c>
      <c r="C193" s="3">
        <f ca="1">ROUND(A193/Graphs!$E$5,3)</f>
        <v>0.53</v>
      </c>
      <c r="D193" s="4">
        <v>192</v>
      </c>
      <c r="E193" s="3">
        <f t="shared" ca="1" si="10"/>
        <v>0.45</v>
      </c>
      <c r="F193" s="4">
        <f t="shared" ca="1" si="11"/>
        <v>41</v>
      </c>
      <c r="G193" s="5">
        <f ca="1">Graphs!$E$5-Data!A193</f>
        <v>47</v>
      </c>
      <c r="H193" s="9">
        <f ca="1">C193-Graphs!$E$6</f>
        <v>-0.47</v>
      </c>
      <c r="K193">
        <v>0.95</v>
      </c>
      <c r="L193">
        <f>(1000/Graphs!$E$5)*EXP(-0.5*((K193-$I$10)/$I$12)^2)/($I$12*SQRT(2*PI()))</f>
        <v>2.0559547143338122E-16</v>
      </c>
      <c r="P193" t="e">
        <f ca="1">IF(E193&gt;=Graphs!$E$6,Data!F193,NA())</f>
        <v>#N/A</v>
      </c>
    </row>
    <row r="194" spans="1:16">
      <c r="A194" s="5">
        <f ca="1">CRITBINOM(Graphs!$E$5,Graphs!$C$5,RAND())</f>
        <v>43</v>
      </c>
      <c r="B194" s="2">
        <f t="shared" ref="B194:B257" ca="1" si="12">COUNTIF(List,"&lt;="&amp;C194)</f>
        <v>116</v>
      </c>
      <c r="C194" s="3">
        <f ca="1">ROUND(A194/Graphs!$E$5,3)</f>
        <v>0.43</v>
      </c>
      <c r="D194" s="4">
        <v>193</v>
      </c>
      <c r="E194" s="3">
        <f t="shared" ref="E194:E257" ca="1" si="13">VLOOKUP(SMALL($B$2:$B$1001,D194),$B$2:$C$1001,2,FALSE)</f>
        <v>0.45</v>
      </c>
      <c r="F194" s="4">
        <f t="shared" ca="1" si="11"/>
        <v>42</v>
      </c>
      <c r="G194" s="5">
        <f ca="1">Graphs!$E$5-Data!A194</f>
        <v>57</v>
      </c>
      <c r="H194" s="9">
        <f ca="1">C194-Graphs!$E$6</f>
        <v>-0.57000000000000006</v>
      </c>
      <c r="K194">
        <v>0.95499999999999996</v>
      </c>
      <c r="L194">
        <f>(1000/Graphs!$E$5)*EXP(-0.5*((K194-$I$10)/$I$12)^2)/($I$12*SQRT(2*PI()))</f>
        <v>8.3171979582304392E-17</v>
      </c>
      <c r="P194" t="e">
        <f ca="1">IF(E194&gt;=Graphs!$E$6,Data!F194,NA())</f>
        <v>#N/A</v>
      </c>
    </row>
    <row r="195" spans="1:16">
      <c r="A195" s="5">
        <f ca="1">CRITBINOM(Graphs!$E$5,Graphs!$C$5,RAND())</f>
        <v>53</v>
      </c>
      <c r="B195" s="2">
        <f t="shared" ca="1" si="12"/>
        <v>767</v>
      </c>
      <c r="C195" s="3">
        <f ca="1">ROUND(A195/Graphs!$E$5,3)</f>
        <v>0.53</v>
      </c>
      <c r="D195" s="4">
        <v>194</v>
      </c>
      <c r="E195" s="3">
        <f t="shared" ca="1" si="13"/>
        <v>0.45</v>
      </c>
      <c r="F195" s="4">
        <f t="shared" ca="1" si="11"/>
        <v>43</v>
      </c>
      <c r="G195" s="5">
        <f ca="1">Graphs!$E$5-Data!A195</f>
        <v>47</v>
      </c>
      <c r="H195" s="9">
        <f ca="1">C195-Graphs!$E$6</f>
        <v>-0.47</v>
      </c>
      <c r="K195">
        <v>0.96</v>
      </c>
      <c r="L195">
        <f>(1000/Graphs!$E$5)*EXP(-0.5*((K195-$I$10)/$I$12)^2)/($I$12*SQRT(2*PI()))</f>
        <v>3.3311760647598581E-17</v>
      </c>
      <c r="P195" t="e">
        <f ca="1">IF(E195&gt;=Graphs!$E$6,Data!F195,NA())</f>
        <v>#N/A</v>
      </c>
    </row>
    <row r="196" spans="1:16">
      <c r="A196" s="5">
        <f ca="1">CRITBINOM(Graphs!$E$5,Graphs!$C$5,RAND())</f>
        <v>59</v>
      </c>
      <c r="B196" s="2">
        <f t="shared" ca="1" si="12"/>
        <v>976</v>
      </c>
      <c r="C196" s="3">
        <f ca="1">ROUND(A196/Graphs!$E$5,3)</f>
        <v>0.59</v>
      </c>
      <c r="D196" s="4">
        <v>195</v>
      </c>
      <c r="E196" s="3">
        <f t="shared" ca="1" si="13"/>
        <v>0.45</v>
      </c>
      <c r="F196" s="4">
        <f t="shared" ref="F196:F259" ca="1" si="14">IF(E196=E195,F195+1,1)</f>
        <v>44</v>
      </c>
      <c r="G196" s="5">
        <f ca="1">Graphs!$E$5-Data!A196</f>
        <v>41</v>
      </c>
      <c r="H196" s="9">
        <f ca="1">C196-Graphs!$E$6</f>
        <v>-0.41000000000000003</v>
      </c>
      <c r="K196">
        <v>0.96499999999999997</v>
      </c>
      <c r="L196">
        <f>(1000/Graphs!$E$5)*EXP(-0.5*((K196-$I$10)/$I$12)^2)/($I$12*SQRT(2*PI()))</f>
        <v>1.3209159721478805E-17</v>
      </c>
      <c r="P196" t="e">
        <f ca="1">IF(E196&gt;=Graphs!$E$6,Data!F196,NA())</f>
        <v>#N/A</v>
      </c>
    </row>
    <row r="197" spans="1:16">
      <c r="A197" s="5">
        <f ca="1">CRITBINOM(Graphs!$E$5,Graphs!$C$5,RAND())</f>
        <v>51</v>
      </c>
      <c r="B197" s="2">
        <f t="shared" ca="1" si="12"/>
        <v>632</v>
      </c>
      <c r="C197" s="3">
        <f ca="1">ROUND(A197/Graphs!$E$5,3)</f>
        <v>0.51</v>
      </c>
      <c r="D197" s="4">
        <v>196</v>
      </c>
      <c r="E197" s="3">
        <f t="shared" ca="1" si="13"/>
        <v>0.46</v>
      </c>
      <c r="F197" s="4">
        <f t="shared" ca="1" si="14"/>
        <v>1</v>
      </c>
      <c r="G197" s="5">
        <f ca="1">Graphs!$E$5-Data!A197</f>
        <v>49</v>
      </c>
      <c r="H197" s="9">
        <f ca="1">C197-Graphs!$E$6</f>
        <v>-0.49</v>
      </c>
      <c r="K197">
        <v>0.97</v>
      </c>
      <c r="L197">
        <f>(1000/Graphs!$E$5)*EXP(-0.5*((K197-$I$10)/$I$12)^2)/($I$12*SQRT(2*PI()))</f>
        <v>5.1857294022008517E-18</v>
      </c>
      <c r="P197" t="e">
        <f ca="1">IF(E197&gt;=Graphs!$E$6,Data!F197,NA())</f>
        <v>#N/A</v>
      </c>
    </row>
    <row r="198" spans="1:16">
      <c r="A198" s="5">
        <f ca="1">CRITBINOM(Graphs!$E$5,Graphs!$C$5,RAND())</f>
        <v>54</v>
      </c>
      <c r="B198" s="2">
        <f t="shared" ca="1" si="12"/>
        <v>823</v>
      </c>
      <c r="C198" s="3">
        <f ca="1">ROUND(A198/Graphs!$E$5,3)</f>
        <v>0.54</v>
      </c>
      <c r="D198" s="4">
        <v>197</v>
      </c>
      <c r="E198" s="3">
        <f t="shared" ca="1" si="13"/>
        <v>0.46</v>
      </c>
      <c r="F198" s="4">
        <f t="shared" ca="1" si="14"/>
        <v>2</v>
      </c>
      <c r="G198" s="5">
        <f ca="1">Graphs!$E$5-Data!A198</f>
        <v>46</v>
      </c>
      <c r="H198" s="9">
        <f ca="1">C198-Graphs!$E$6</f>
        <v>-0.45999999999999996</v>
      </c>
      <c r="K198">
        <v>0.97499999999999998</v>
      </c>
      <c r="L198">
        <f>(1000/Graphs!$E$5)*EXP(-0.5*((K198-$I$10)/$I$12)^2)/($I$12*SQRT(2*PI()))</f>
        <v>2.0155870788600308E-18</v>
      </c>
      <c r="P198" t="e">
        <f ca="1">IF(E198&gt;=Graphs!$E$6,Data!F198,NA())</f>
        <v>#N/A</v>
      </c>
    </row>
    <row r="199" spans="1:16">
      <c r="A199" s="5">
        <f ca="1">CRITBINOM(Graphs!$E$5,Graphs!$C$5,RAND())</f>
        <v>49</v>
      </c>
      <c r="B199" s="2">
        <f t="shared" ca="1" si="12"/>
        <v>477</v>
      </c>
      <c r="C199" s="3">
        <f ca="1">ROUND(A199/Graphs!$E$5,3)</f>
        <v>0.49</v>
      </c>
      <c r="D199" s="4">
        <v>198</v>
      </c>
      <c r="E199" s="3">
        <f t="shared" ca="1" si="13"/>
        <v>0.46</v>
      </c>
      <c r="F199" s="4">
        <f t="shared" ca="1" si="14"/>
        <v>3</v>
      </c>
      <c r="G199" s="5">
        <f ca="1">Graphs!$E$5-Data!A199</f>
        <v>51</v>
      </c>
      <c r="H199" s="9">
        <f ca="1">C199-Graphs!$E$6</f>
        <v>-0.51</v>
      </c>
      <c r="K199">
        <v>0.98</v>
      </c>
      <c r="L199">
        <f>(1000/Graphs!$E$5)*EXP(-0.5*((K199-$I$10)/$I$12)^2)/($I$12*SQRT(2*PI()))</f>
        <v>7.756223863493922E-19</v>
      </c>
      <c r="P199" t="e">
        <f ca="1">IF(E199&gt;=Graphs!$E$6,Data!F199,NA())</f>
        <v>#N/A</v>
      </c>
    </row>
    <row r="200" spans="1:16">
      <c r="A200" s="5">
        <f ca="1">CRITBINOM(Graphs!$E$5,Graphs!$C$5,RAND())</f>
        <v>49</v>
      </c>
      <c r="B200" s="2">
        <f t="shared" ca="1" si="12"/>
        <v>477</v>
      </c>
      <c r="C200" s="3">
        <f ca="1">ROUND(A200/Graphs!$E$5,3)</f>
        <v>0.49</v>
      </c>
      <c r="D200" s="4">
        <v>199</v>
      </c>
      <c r="E200" s="3">
        <f t="shared" ca="1" si="13"/>
        <v>0.46</v>
      </c>
      <c r="F200" s="4">
        <f t="shared" ca="1" si="14"/>
        <v>4</v>
      </c>
      <c r="G200" s="5">
        <f ca="1">Graphs!$E$5-Data!A200</f>
        <v>51</v>
      </c>
      <c r="H200" s="9">
        <f ca="1">C200-Graphs!$E$6</f>
        <v>-0.51</v>
      </c>
      <c r="K200">
        <v>0.98499999999999999</v>
      </c>
      <c r="L200">
        <f>(1000/Graphs!$E$5)*EXP(-0.5*((K200-$I$10)/$I$12)^2)/($I$12*SQRT(2*PI()))</f>
        <v>2.9549909854085295E-19</v>
      </c>
      <c r="P200" t="e">
        <f ca="1">IF(E200&gt;=Graphs!$E$6,Data!F200,NA())</f>
        <v>#N/A</v>
      </c>
    </row>
    <row r="201" spans="1:16">
      <c r="A201" s="5">
        <f ca="1">CRITBINOM(Graphs!$E$5,Graphs!$C$5,RAND())</f>
        <v>52</v>
      </c>
      <c r="B201" s="2">
        <f t="shared" ca="1" si="12"/>
        <v>693</v>
      </c>
      <c r="C201" s="3">
        <f ca="1">ROUND(A201/Graphs!$E$5,3)</f>
        <v>0.52</v>
      </c>
      <c r="D201" s="4">
        <v>200</v>
      </c>
      <c r="E201" s="3">
        <f t="shared" ca="1" si="13"/>
        <v>0.46</v>
      </c>
      <c r="F201" s="4">
        <f t="shared" ca="1" si="14"/>
        <v>5</v>
      </c>
      <c r="G201" s="5">
        <f ca="1">Graphs!$E$5-Data!A201</f>
        <v>48</v>
      </c>
      <c r="H201" s="9">
        <f ca="1">C201-Graphs!$E$6</f>
        <v>-0.48</v>
      </c>
      <c r="K201">
        <v>0.99</v>
      </c>
      <c r="L201">
        <f>(1000/Graphs!$E$5)*EXP(-0.5*((K201-$I$10)/$I$12)^2)/($I$12*SQRT(2*PI()))</f>
        <v>1.1146000045441621E-19</v>
      </c>
      <c r="P201" t="e">
        <f ca="1">IF(E201&gt;=Graphs!$E$6,Data!F201,NA())</f>
        <v>#N/A</v>
      </c>
    </row>
    <row r="202" spans="1:16">
      <c r="A202" s="5">
        <f ca="1">CRITBINOM(Graphs!$E$5,Graphs!$C$5,RAND())</f>
        <v>55</v>
      </c>
      <c r="B202" s="2">
        <f t="shared" ca="1" si="12"/>
        <v>871</v>
      </c>
      <c r="C202" s="3">
        <f ca="1">ROUND(A202/Graphs!$E$5,3)</f>
        <v>0.55000000000000004</v>
      </c>
      <c r="D202" s="4">
        <v>201</v>
      </c>
      <c r="E202" s="3">
        <f t="shared" ca="1" si="13"/>
        <v>0.46</v>
      </c>
      <c r="F202" s="4">
        <f t="shared" ca="1" si="14"/>
        <v>6</v>
      </c>
      <c r="G202" s="5">
        <f ca="1">Graphs!$E$5-Data!A202</f>
        <v>45</v>
      </c>
      <c r="H202" s="9">
        <f ca="1">C202-Graphs!$E$6</f>
        <v>-0.44999999999999996</v>
      </c>
      <c r="K202">
        <v>0.995</v>
      </c>
      <c r="L202">
        <f>(1000/Graphs!$E$5)*EXP(-0.5*((K202-$I$10)/$I$12)^2)/($I$12*SQRT(2*PI()))</f>
        <v>4.1623536404057082E-20</v>
      </c>
      <c r="P202" t="e">
        <f ca="1">IF(E202&gt;=Graphs!$E$6,Data!F202,NA())</f>
        <v>#N/A</v>
      </c>
    </row>
    <row r="203" spans="1:16">
      <c r="A203" s="5">
        <f ca="1">CRITBINOM(Graphs!$E$5,Graphs!$C$5,RAND())</f>
        <v>47</v>
      </c>
      <c r="B203" s="2">
        <f t="shared" ca="1" si="12"/>
        <v>303</v>
      </c>
      <c r="C203" s="3">
        <f ca="1">ROUND(A203/Graphs!$E$5,3)</f>
        <v>0.47</v>
      </c>
      <c r="D203" s="4">
        <v>202</v>
      </c>
      <c r="E203" s="3">
        <f t="shared" ca="1" si="13"/>
        <v>0.46</v>
      </c>
      <c r="F203" s="4">
        <f t="shared" ca="1" si="14"/>
        <v>7</v>
      </c>
      <c r="G203" s="5">
        <f ca="1">Graphs!$E$5-Data!A203</f>
        <v>53</v>
      </c>
      <c r="H203" s="9">
        <f ca="1">C203-Graphs!$E$6</f>
        <v>-0.53</v>
      </c>
      <c r="K203">
        <v>1</v>
      </c>
      <c r="L203">
        <f>(1000/Graphs!$E$5)*EXP(-0.5*((K203-$I$10)/$I$12)^2)/($I$12*SQRT(2*PI()))</f>
        <v>1.5389197253412839E-20</v>
      </c>
      <c r="P203" t="e">
        <f ca="1">IF(E203&gt;=Graphs!$E$6,Data!F203,NA())</f>
        <v>#N/A</v>
      </c>
    </row>
    <row r="204" spans="1:16">
      <c r="A204" s="5">
        <f ca="1">CRITBINOM(Graphs!$E$5,Graphs!$C$5,RAND())</f>
        <v>46</v>
      </c>
      <c r="B204" s="2">
        <f t="shared" ca="1" si="12"/>
        <v>246</v>
      </c>
      <c r="C204" s="3">
        <f ca="1">ROUND(A204/Graphs!$E$5,3)</f>
        <v>0.46</v>
      </c>
      <c r="D204" s="4">
        <v>203</v>
      </c>
      <c r="E204" s="3">
        <f t="shared" ca="1" si="13"/>
        <v>0.46</v>
      </c>
      <c r="F204" s="4">
        <f t="shared" ca="1" si="14"/>
        <v>8</v>
      </c>
      <c r="G204" s="5">
        <f ca="1">Graphs!$E$5-Data!A204</f>
        <v>54</v>
      </c>
      <c r="H204" s="9">
        <f ca="1">C204-Graphs!$E$6</f>
        <v>-0.54</v>
      </c>
      <c r="P204" t="e">
        <f ca="1">IF(E204&gt;=Graphs!$E$6,Data!F204,NA())</f>
        <v>#N/A</v>
      </c>
    </row>
    <row r="205" spans="1:16">
      <c r="A205" s="5">
        <f ca="1">CRITBINOM(Graphs!$E$5,Graphs!$C$5,RAND())</f>
        <v>49</v>
      </c>
      <c r="B205" s="2">
        <f t="shared" ca="1" si="12"/>
        <v>477</v>
      </c>
      <c r="C205" s="3">
        <f ca="1">ROUND(A205/Graphs!$E$5,3)</f>
        <v>0.49</v>
      </c>
      <c r="D205" s="4">
        <v>204</v>
      </c>
      <c r="E205" s="3">
        <f t="shared" ca="1" si="13"/>
        <v>0.46</v>
      </c>
      <c r="F205" s="4">
        <f t="shared" ca="1" si="14"/>
        <v>9</v>
      </c>
      <c r="G205" s="5">
        <f ca="1">Graphs!$E$5-Data!A205</f>
        <v>51</v>
      </c>
      <c r="H205" s="9">
        <f ca="1">C205-Graphs!$E$6</f>
        <v>-0.51</v>
      </c>
      <c r="P205" t="e">
        <f ca="1">IF(E205&gt;=Graphs!$E$6,Data!F205,NA())</f>
        <v>#N/A</v>
      </c>
    </row>
    <row r="206" spans="1:16">
      <c r="A206" s="5">
        <f ca="1">CRITBINOM(Graphs!$E$5,Graphs!$C$5,RAND())</f>
        <v>63</v>
      </c>
      <c r="B206" s="2">
        <f t="shared" ca="1" si="12"/>
        <v>995</v>
      </c>
      <c r="C206" s="3">
        <f ca="1">ROUND(A206/Graphs!$E$5,3)</f>
        <v>0.63</v>
      </c>
      <c r="D206" s="4">
        <v>205</v>
      </c>
      <c r="E206" s="3">
        <f t="shared" ca="1" si="13"/>
        <v>0.46</v>
      </c>
      <c r="F206" s="4">
        <f t="shared" ca="1" si="14"/>
        <v>10</v>
      </c>
      <c r="G206" s="5">
        <f ca="1">Graphs!$E$5-Data!A206</f>
        <v>37</v>
      </c>
      <c r="H206" s="9">
        <f ca="1">C206-Graphs!$E$6</f>
        <v>-0.37</v>
      </c>
      <c r="P206" t="e">
        <f ca="1">IF(E206&gt;=Graphs!$E$6,Data!F206,NA())</f>
        <v>#N/A</v>
      </c>
    </row>
    <row r="207" spans="1:16">
      <c r="A207" s="5">
        <f ca="1">CRITBINOM(Graphs!$E$5,Graphs!$C$5,RAND())</f>
        <v>51</v>
      </c>
      <c r="B207" s="2">
        <f t="shared" ca="1" si="12"/>
        <v>632</v>
      </c>
      <c r="C207" s="3">
        <f ca="1">ROUND(A207/Graphs!$E$5,3)</f>
        <v>0.51</v>
      </c>
      <c r="D207" s="4">
        <v>206</v>
      </c>
      <c r="E207" s="3">
        <f t="shared" ca="1" si="13"/>
        <v>0.46</v>
      </c>
      <c r="F207" s="4">
        <f t="shared" ca="1" si="14"/>
        <v>11</v>
      </c>
      <c r="G207" s="5">
        <f ca="1">Graphs!$E$5-Data!A207</f>
        <v>49</v>
      </c>
      <c r="H207" s="9">
        <f ca="1">C207-Graphs!$E$6</f>
        <v>-0.49</v>
      </c>
      <c r="P207" t="e">
        <f ca="1">IF(E207&gt;=Graphs!$E$6,Data!F207,NA())</f>
        <v>#N/A</v>
      </c>
    </row>
    <row r="208" spans="1:16">
      <c r="A208" s="5">
        <f ca="1">CRITBINOM(Graphs!$E$5,Graphs!$C$5,RAND())</f>
        <v>53</v>
      </c>
      <c r="B208" s="2">
        <f t="shared" ca="1" si="12"/>
        <v>767</v>
      </c>
      <c r="C208" s="3">
        <f ca="1">ROUND(A208/Graphs!$E$5,3)</f>
        <v>0.53</v>
      </c>
      <c r="D208" s="4">
        <v>207</v>
      </c>
      <c r="E208" s="3">
        <f t="shared" ca="1" si="13"/>
        <v>0.46</v>
      </c>
      <c r="F208" s="4">
        <f t="shared" ca="1" si="14"/>
        <v>12</v>
      </c>
      <c r="G208" s="5">
        <f ca="1">Graphs!$E$5-Data!A208</f>
        <v>47</v>
      </c>
      <c r="H208" s="9">
        <f ca="1">C208-Graphs!$E$6</f>
        <v>-0.47</v>
      </c>
      <c r="P208" t="e">
        <f ca="1">IF(E208&gt;=Graphs!$E$6,Data!F208,NA())</f>
        <v>#N/A</v>
      </c>
    </row>
    <row r="209" spans="1:16">
      <c r="A209" s="5">
        <f ca="1">CRITBINOM(Graphs!$E$5,Graphs!$C$5,RAND())</f>
        <v>52</v>
      </c>
      <c r="B209" s="2">
        <f t="shared" ca="1" si="12"/>
        <v>693</v>
      </c>
      <c r="C209" s="3">
        <f ca="1">ROUND(A209/Graphs!$E$5,3)</f>
        <v>0.52</v>
      </c>
      <c r="D209" s="4">
        <v>208</v>
      </c>
      <c r="E209" s="3">
        <f t="shared" ca="1" si="13"/>
        <v>0.46</v>
      </c>
      <c r="F209" s="4">
        <f t="shared" ca="1" si="14"/>
        <v>13</v>
      </c>
      <c r="G209" s="5">
        <f ca="1">Graphs!$E$5-Data!A209</f>
        <v>48</v>
      </c>
      <c r="H209" s="9">
        <f ca="1">C209-Graphs!$E$6</f>
        <v>-0.48</v>
      </c>
      <c r="P209" t="e">
        <f ca="1">IF(E209&gt;=Graphs!$E$6,Data!F209,NA())</f>
        <v>#N/A</v>
      </c>
    </row>
    <row r="210" spans="1:16">
      <c r="A210" s="5">
        <f ca="1">CRITBINOM(Graphs!$E$5,Graphs!$C$5,RAND())</f>
        <v>53</v>
      </c>
      <c r="B210" s="2">
        <f t="shared" ca="1" si="12"/>
        <v>767</v>
      </c>
      <c r="C210" s="3">
        <f ca="1">ROUND(A210/Graphs!$E$5,3)</f>
        <v>0.53</v>
      </c>
      <c r="D210" s="4">
        <v>209</v>
      </c>
      <c r="E210" s="3">
        <f t="shared" ca="1" si="13"/>
        <v>0.46</v>
      </c>
      <c r="F210" s="4">
        <f t="shared" ca="1" si="14"/>
        <v>14</v>
      </c>
      <c r="G210" s="5">
        <f ca="1">Graphs!$E$5-Data!A210</f>
        <v>47</v>
      </c>
      <c r="H210" s="9">
        <f ca="1">C210-Graphs!$E$6</f>
        <v>-0.47</v>
      </c>
      <c r="P210" t="e">
        <f ca="1">IF(E210&gt;=Graphs!$E$6,Data!F210,NA())</f>
        <v>#N/A</v>
      </c>
    </row>
    <row r="211" spans="1:16">
      <c r="A211" s="5">
        <f ca="1">CRITBINOM(Graphs!$E$5,Graphs!$C$5,RAND())</f>
        <v>54</v>
      </c>
      <c r="B211" s="2">
        <f t="shared" ca="1" si="12"/>
        <v>823</v>
      </c>
      <c r="C211" s="3">
        <f ca="1">ROUND(A211/Graphs!$E$5,3)</f>
        <v>0.54</v>
      </c>
      <c r="D211" s="4">
        <v>210</v>
      </c>
      <c r="E211" s="3">
        <f t="shared" ca="1" si="13"/>
        <v>0.46</v>
      </c>
      <c r="F211" s="4">
        <f t="shared" ca="1" si="14"/>
        <v>15</v>
      </c>
      <c r="G211" s="5">
        <f ca="1">Graphs!$E$5-Data!A211</f>
        <v>46</v>
      </c>
      <c r="H211" s="9">
        <f ca="1">C211-Graphs!$E$6</f>
        <v>-0.45999999999999996</v>
      </c>
      <c r="P211" t="e">
        <f ca="1">IF(E211&gt;=Graphs!$E$6,Data!F211,NA())</f>
        <v>#N/A</v>
      </c>
    </row>
    <row r="212" spans="1:16">
      <c r="A212" s="5">
        <f ca="1">CRITBINOM(Graphs!$E$5,Graphs!$C$5,RAND())</f>
        <v>53</v>
      </c>
      <c r="B212" s="2">
        <f t="shared" ca="1" si="12"/>
        <v>767</v>
      </c>
      <c r="C212" s="3">
        <f ca="1">ROUND(A212/Graphs!$E$5,3)</f>
        <v>0.53</v>
      </c>
      <c r="D212" s="4">
        <v>211</v>
      </c>
      <c r="E212" s="3">
        <f t="shared" ca="1" si="13"/>
        <v>0.46</v>
      </c>
      <c r="F212" s="4">
        <f t="shared" ca="1" si="14"/>
        <v>16</v>
      </c>
      <c r="G212" s="5">
        <f ca="1">Graphs!$E$5-Data!A212</f>
        <v>47</v>
      </c>
      <c r="H212" s="9">
        <f ca="1">C212-Graphs!$E$6</f>
        <v>-0.47</v>
      </c>
      <c r="P212" t="e">
        <f ca="1">IF(E212&gt;=Graphs!$E$6,Data!F212,NA())</f>
        <v>#N/A</v>
      </c>
    </row>
    <row r="213" spans="1:16">
      <c r="A213" s="5">
        <f ca="1">CRITBINOM(Graphs!$E$5,Graphs!$C$5,RAND())</f>
        <v>48</v>
      </c>
      <c r="B213" s="2">
        <f t="shared" ca="1" si="12"/>
        <v>388</v>
      </c>
      <c r="C213" s="3">
        <f ca="1">ROUND(A213/Graphs!$E$5,3)</f>
        <v>0.48</v>
      </c>
      <c r="D213" s="4">
        <v>212</v>
      </c>
      <c r="E213" s="3">
        <f t="shared" ca="1" si="13"/>
        <v>0.46</v>
      </c>
      <c r="F213" s="4">
        <f t="shared" ca="1" si="14"/>
        <v>17</v>
      </c>
      <c r="G213" s="5">
        <f ca="1">Graphs!$E$5-Data!A213</f>
        <v>52</v>
      </c>
      <c r="H213" s="9">
        <f ca="1">C213-Graphs!$E$6</f>
        <v>-0.52</v>
      </c>
      <c r="P213" t="e">
        <f ca="1">IF(E213&gt;=Graphs!$E$6,Data!F213,NA())</f>
        <v>#N/A</v>
      </c>
    </row>
    <row r="214" spans="1:16">
      <c r="A214" s="5">
        <f ca="1">CRITBINOM(Graphs!$E$5,Graphs!$C$5,RAND())</f>
        <v>49</v>
      </c>
      <c r="B214" s="2">
        <f t="shared" ca="1" si="12"/>
        <v>477</v>
      </c>
      <c r="C214" s="3">
        <f ca="1">ROUND(A214/Graphs!$E$5,3)</f>
        <v>0.49</v>
      </c>
      <c r="D214" s="4">
        <v>213</v>
      </c>
      <c r="E214" s="3">
        <f t="shared" ca="1" si="13"/>
        <v>0.46</v>
      </c>
      <c r="F214" s="4">
        <f t="shared" ca="1" si="14"/>
        <v>18</v>
      </c>
      <c r="G214" s="5">
        <f ca="1">Graphs!$E$5-Data!A214</f>
        <v>51</v>
      </c>
      <c r="H214" s="9">
        <f ca="1">C214-Graphs!$E$6</f>
        <v>-0.51</v>
      </c>
      <c r="P214" t="e">
        <f ca="1">IF(E214&gt;=Graphs!$E$6,Data!F214,NA())</f>
        <v>#N/A</v>
      </c>
    </row>
    <row r="215" spans="1:16">
      <c r="A215" s="5">
        <f ca="1">CRITBINOM(Graphs!$E$5,Graphs!$C$5,RAND())</f>
        <v>52</v>
      </c>
      <c r="B215" s="2">
        <f t="shared" ca="1" si="12"/>
        <v>693</v>
      </c>
      <c r="C215" s="3">
        <f ca="1">ROUND(A215/Graphs!$E$5,3)</f>
        <v>0.52</v>
      </c>
      <c r="D215" s="4">
        <v>214</v>
      </c>
      <c r="E215" s="3">
        <f t="shared" ca="1" si="13"/>
        <v>0.46</v>
      </c>
      <c r="F215" s="4">
        <f t="shared" ca="1" si="14"/>
        <v>19</v>
      </c>
      <c r="G215" s="5">
        <f ca="1">Graphs!$E$5-Data!A215</f>
        <v>48</v>
      </c>
      <c r="H215" s="9">
        <f ca="1">C215-Graphs!$E$6</f>
        <v>-0.48</v>
      </c>
      <c r="P215" t="e">
        <f ca="1">IF(E215&gt;=Graphs!$E$6,Data!F215,NA())</f>
        <v>#N/A</v>
      </c>
    </row>
    <row r="216" spans="1:16">
      <c r="A216" s="5">
        <f ca="1">CRITBINOM(Graphs!$E$5,Graphs!$C$5,RAND())</f>
        <v>43</v>
      </c>
      <c r="B216" s="2">
        <f t="shared" ca="1" si="12"/>
        <v>116</v>
      </c>
      <c r="C216" s="3">
        <f ca="1">ROUND(A216/Graphs!$E$5,3)</f>
        <v>0.43</v>
      </c>
      <c r="D216" s="4">
        <v>215</v>
      </c>
      <c r="E216" s="3">
        <f t="shared" ca="1" si="13"/>
        <v>0.46</v>
      </c>
      <c r="F216" s="4">
        <f t="shared" ca="1" si="14"/>
        <v>20</v>
      </c>
      <c r="G216" s="5">
        <f ca="1">Graphs!$E$5-Data!A216</f>
        <v>57</v>
      </c>
      <c r="H216" s="9">
        <f ca="1">C216-Graphs!$E$6</f>
        <v>-0.57000000000000006</v>
      </c>
      <c r="P216" t="e">
        <f ca="1">IF(E216&gt;=Graphs!$E$6,Data!F216,NA())</f>
        <v>#N/A</v>
      </c>
    </row>
    <row r="217" spans="1:16">
      <c r="A217" s="5">
        <f ca="1">CRITBINOM(Graphs!$E$5,Graphs!$C$5,RAND())</f>
        <v>61</v>
      </c>
      <c r="B217" s="2">
        <f t="shared" ca="1" si="12"/>
        <v>990</v>
      </c>
      <c r="C217" s="3">
        <f ca="1">ROUND(A217/Graphs!$E$5,3)</f>
        <v>0.61</v>
      </c>
      <c r="D217" s="4">
        <v>216</v>
      </c>
      <c r="E217" s="3">
        <f t="shared" ca="1" si="13"/>
        <v>0.46</v>
      </c>
      <c r="F217" s="4">
        <f t="shared" ca="1" si="14"/>
        <v>21</v>
      </c>
      <c r="G217" s="5">
        <f ca="1">Graphs!$E$5-Data!A217</f>
        <v>39</v>
      </c>
      <c r="H217" s="9">
        <f ca="1">C217-Graphs!$E$6</f>
        <v>-0.39</v>
      </c>
      <c r="P217" t="e">
        <f ca="1">IF(E217&gt;=Graphs!$E$6,Data!F217,NA())</f>
        <v>#N/A</v>
      </c>
    </row>
    <row r="218" spans="1:16">
      <c r="A218" s="5">
        <f ca="1">CRITBINOM(Graphs!$E$5,Graphs!$C$5,RAND())</f>
        <v>48</v>
      </c>
      <c r="B218" s="2">
        <f t="shared" ca="1" si="12"/>
        <v>388</v>
      </c>
      <c r="C218" s="3">
        <f ca="1">ROUND(A218/Graphs!$E$5,3)</f>
        <v>0.48</v>
      </c>
      <c r="D218" s="4">
        <v>217</v>
      </c>
      <c r="E218" s="3">
        <f t="shared" ca="1" si="13"/>
        <v>0.46</v>
      </c>
      <c r="F218" s="4">
        <f t="shared" ca="1" si="14"/>
        <v>22</v>
      </c>
      <c r="G218" s="5">
        <f ca="1">Graphs!$E$5-Data!A218</f>
        <v>52</v>
      </c>
      <c r="H218" s="9">
        <f ca="1">C218-Graphs!$E$6</f>
        <v>-0.52</v>
      </c>
      <c r="P218" t="e">
        <f ca="1">IF(E218&gt;=Graphs!$E$6,Data!F218,NA())</f>
        <v>#N/A</v>
      </c>
    </row>
    <row r="219" spans="1:16">
      <c r="A219" s="5">
        <f ca="1">CRITBINOM(Graphs!$E$5,Graphs!$C$5,RAND())</f>
        <v>54</v>
      </c>
      <c r="B219" s="2">
        <f t="shared" ca="1" si="12"/>
        <v>823</v>
      </c>
      <c r="C219" s="3">
        <f ca="1">ROUND(A219/Graphs!$E$5,3)</f>
        <v>0.54</v>
      </c>
      <c r="D219" s="4">
        <v>218</v>
      </c>
      <c r="E219" s="3">
        <f t="shared" ca="1" si="13"/>
        <v>0.46</v>
      </c>
      <c r="F219" s="4">
        <f t="shared" ca="1" si="14"/>
        <v>23</v>
      </c>
      <c r="G219" s="5">
        <f ca="1">Graphs!$E$5-Data!A219</f>
        <v>46</v>
      </c>
      <c r="H219" s="9">
        <f ca="1">C219-Graphs!$E$6</f>
        <v>-0.45999999999999996</v>
      </c>
      <c r="P219" t="e">
        <f ca="1">IF(E219&gt;=Graphs!$E$6,Data!F219,NA())</f>
        <v>#N/A</v>
      </c>
    </row>
    <row r="220" spans="1:16">
      <c r="A220" s="5">
        <f ca="1">CRITBINOM(Graphs!$E$5,Graphs!$C$5,RAND())</f>
        <v>46</v>
      </c>
      <c r="B220" s="2">
        <f t="shared" ca="1" si="12"/>
        <v>246</v>
      </c>
      <c r="C220" s="3">
        <f ca="1">ROUND(A220/Graphs!$E$5,3)</f>
        <v>0.46</v>
      </c>
      <c r="D220" s="4">
        <v>219</v>
      </c>
      <c r="E220" s="3">
        <f t="shared" ca="1" si="13"/>
        <v>0.46</v>
      </c>
      <c r="F220" s="4">
        <f t="shared" ca="1" si="14"/>
        <v>24</v>
      </c>
      <c r="G220" s="5">
        <f ca="1">Graphs!$E$5-Data!A220</f>
        <v>54</v>
      </c>
      <c r="H220" s="9">
        <f ca="1">C220-Graphs!$E$6</f>
        <v>-0.54</v>
      </c>
      <c r="P220" t="e">
        <f ca="1">IF(E220&gt;=Graphs!$E$6,Data!F220,NA())</f>
        <v>#N/A</v>
      </c>
    </row>
    <row r="221" spans="1:16">
      <c r="A221" s="5">
        <f ca="1">CRITBINOM(Graphs!$E$5,Graphs!$C$5,RAND())</f>
        <v>53</v>
      </c>
      <c r="B221" s="2">
        <f t="shared" ca="1" si="12"/>
        <v>767</v>
      </c>
      <c r="C221" s="3">
        <f ca="1">ROUND(A221/Graphs!$E$5,3)</f>
        <v>0.53</v>
      </c>
      <c r="D221" s="4">
        <v>220</v>
      </c>
      <c r="E221" s="3">
        <f t="shared" ca="1" si="13"/>
        <v>0.46</v>
      </c>
      <c r="F221" s="4">
        <f t="shared" ca="1" si="14"/>
        <v>25</v>
      </c>
      <c r="G221" s="5">
        <f ca="1">Graphs!$E$5-Data!A221</f>
        <v>47</v>
      </c>
      <c r="H221" s="9">
        <f ca="1">C221-Graphs!$E$6</f>
        <v>-0.47</v>
      </c>
      <c r="P221" t="e">
        <f ca="1">IF(E221&gt;=Graphs!$E$6,Data!F221,NA())</f>
        <v>#N/A</v>
      </c>
    </row>
    <row r="222" spans="1:16">
      <c r="A222" s="5">
        <f ca="1">CRITBINOM(Graphs!$E$5,Graphs!$C$5,RAND())</f>
        <v>51</v>
      </c>
      <c r="B222" s="2">
        <f t="shared" ca="1" si="12"/>
        <v>632</v>
      </c>
      <c r="C222" s="3">
        <f ca="1">ROUND(A222/Graphs!$E$5,3)</f>
        <v>0.51</v>
      </c>
      <c r="D222" s="4">
        <v>221</v>
      </c>
      <c r="E222" s="3">
        <f t="shared" ca="1" si="13"/>
        <v>0.46</v>
      </c>
      <c r="F222" s="4">
        <f t="shared" ca="1" si="14"/>
        <v>26</v>
      </c>
      <c r="G222" s="5">
        <f ca="1">Graphs!$E$5-Data!A222</f>
        <v>49</v>
      </c>
      <c r="H222" s="9">
        <f ca="1">C222-Graphs!$E$6</f>
        <v>-0.49</v>
      </c>
      <c r="P222" t="e">
        <f ca="1">IF(E222&gt;=Graphs!$E$6,Data!F222,NA())</f>
        <v>#N/A</v>
      </c>
    </row>
    <row r="223" spans="1:16">
      <c r="A223" s="5">
        <f ca="1">CRITBINOM(Graphs!$E$5,Graphs!$C$5,RAND())</f>
        <v>57</v>
      </c>
      <c r="B223" s="2">
        <f t="shared" ca="1" si="12"/>
        <v>942</v>
      </c>
      <c r="C223" s="3">
        <f ca="1">ROUND(A223/Graphs!$E$5,3)</f>
        <v>0.56999999999999995</v>
      </c>
      <c r="D223" s="4">
        <v>222</v>
      </c>
      <c r="E223" s="3">
        <f t="shared" ca="1" si="13"/>
        <v>0.46</v>
      </c>
      <c r="F223" s="4">
        <f t="shared" ca="1" si="14"/>
        <v>27</v>
      </c>
      <c r="G223" s="5">
        <f ca="1">Graphs!$E$5-Data!A223</f>
        <v>43</v>
      </c>
      <c r="H223" s="9">
        <f ca="1">C223-Graphs!$E$6</f>
        <v>-0.43000000000000005</v>
      </c>
      <c r="P223" t="e">
        <f ca="1">IF(E223&gt;=Graphs!$E$6,Data!F223,NA())</f>
        <v>#N/A</v>
      </c>
    </row>
    <row r="224" spans="1:16">
      <c r="A224" s="5">
        <f ca="1">CRITBINOM(Graphs!$E$5,Graphs!$C$5,RAND())</f>
        <v>50</v>
      </c>
      <c r="B224" s="2">
        <f t="shared" ca="1" si="12"/>
        <v>559</v>
      </c>
      <c r="C224" s="3">
        <f ca="1">ROUND(A224/Graphs!$E$5,3)</f>
        <v>0.5</v>
      </c>
      <c r="D224" s="4">
        <v>223</v>
      </c>
      <c r="E224" s="3">
        <f t="shared" ca="1" si="13"/>
        <v>0.46</v>
      </c>
      <c r="F224" s="4">
        <f t="shared" ca="1" si="14"/>
        <v>28</v>
      </c>
      <c r="G224" s="5">
        <f ca="1">Graphs!$E$5-Data!A224</f>
        <v>50</v>
      </c>
      <c r="H224" s="9">
        <f ca="1">C224-Graphs!$E$6</f>
        <v>-0.5</v>
      </c>
      <c r="P224" t="e">
        <f ca="1">IF(E224&gt;=Graphs!$E$6,Data!F224,NA())</f>
        <v>#N/A</v>
      </c>
    </row>
    <row r="225" spans="1:16">
      <c r="A225" s="5">
        <f ca="1">CRITBINOM(Graphs!$E$5,Graphs!$C$5,RAND())</f>
        <v>49</v>
      </c>
      <c r="B225" s="2">
        <f t="shared" ca="1" si="12"/>
        <v>477</v>
      </c>
      <c r="C225" s="3">
        <f ca="1">ROUND(A225/Graphs!$E$5,3)</f>
        <v>0.49</v>
      </c>
      <c r="D225" s="4">
        <v>224</v>
      </c>
      <c r="E225" s="3">
        <f t="shared" ca="1" si="13"/>
        <v>0.46</v>
      </c>
      <c r="F225" s="4">
        <f t="shared" ca="1" si="14"/>
        <v>29</v>
      </c>
      <c r="G225" s="5">
        <f ca="1">Graphs!$E$5-Data!A225</f>
        <v>51</v>
      </c>
      <c r="H225" s="9">
        <f ca="1">C225-Graphs!$E$6</f>
        <v>-0.51</v>
      </c>
      <c r="P225" t="e">
        <f ca="1">IF(E225&gt;=Graphs!$E$6,Data!F225,NA())</f>
        <v>#N/A</v>
      </c>
    </row>
    <row r="226" spans="1:16">
      <c r="A226" s="5">
        <f ca="1">CRITBINOM(Graphs!$E$5,Graphs!$C$5,RAND())</f>
        <v>55</v>
      </c>
      <c r="B226" s="2">
        <f t="shared" ca="1" si="12"/>
        <v>871</v>
      </c>
      <c r="C226" s="3">
        <f ca="1">ROUND(A226/Graphs!$E$5,3)</f>
        <v>0.55000000000000004</v>
      </c>
      <c r="D226" s="4">
        <v>225</v>
      </c>
      <c r="E226" s="3">
        <f t="shared" ca="1" si="13"/>
        <v>0.46</v>
      </c>
      <c r="F226" s="4">
        <f t="shared" ca="1" si="14"/>
        <v>30</v>
      </c>
      <c r="G226" s="5">
        <f ca="1">Graphs!$E$5-Data!A226</f>
        <v>45</v>
      </c>
      <c r="H226" s="9">
        <f ca="1">C226-Graphs!$E$6</f>
        <v>-0.44999999999999996</v>
      </c>
      <c r="P226" t="e">
        <f ca="1">IF(E226&gt;=Graphs!$E$6,Data!F226,NA())</f>
        <v>#N/A</v>
      </c>
    </row>
    <row r="227" spans="1:16">
      <c r="A227" s="5">
        <f ca="1">CRITBINOM(Graphs!$E$5,Graphs!$C$5,RAND())</f>
        <v>58</v>
      </c>
      <c r="B227" s="2">
        <f t="shared" ca="1" si="12"/>
        <v>963</v>
      </c>
      <c r="C227" s="3">
        <f ca="1">ROUND(A227/Graphs!$E$5,3)</f>
        <v>0.57999999999999996</v>
      </c>
      <c r="D227" s="4">
        <v>226</v>
      </c>
      <c r="E227" s="3">
        <f t="shared" ca="1" si="13"/>
        <v>0.46</v>
      </c>
      <c r="F227" s="4">
        <f t="shared" ca="1" si="14"/>
        <v>31</v>
      </c>
      <c r="G227" s="5">
        <f ca="1">Graphs!$E$5-Data!A227</f>
        <v>42</v>
      </c>
      <c r="H227" s="9">
        <f ca="1">C227-Graphs!$E$6</f>
        <v>-0.42000000000000004</v>
      </c>
      <c r="P227" t="e">
        <f ca="1">IF(E227&gt;=Graphs!$E$6,Data!F227,NA())</f>
        <v>#N/A</v>
      </c>
    </row>
    <row r="228" spans="1:16">
      <c r="A228" s="5">
        <f ca="1">CRITBINOM(Graphs!$E$5,Graphs!$C$5,RAND())</f>
        <v>48</v>
      </c>
      <c r="B228" s="2">
        <f t="shared" ca="1" si="12"/>
        <v>388</v>
      </c>
      <c r="C228" s="3">
        <f ca="1">ROUND(A228/Graphs!$E$5,3)</f>
        <v>0.48</v>
      </c>
      <c r="D228" s="4">
        <v>227</v>
      </c>
      <c r="E228" s="3">
        <f t="shared" ca="1" si="13"/>
        <v>0.46</v>
      </c>
      <c r="F228" s="4">
        <f t="shared" ca="1" si="14"/>
        <v>32</v>
      </c>
      <c r="G228" s="5">
        <f ca="1">Graphs!$E$5-Data!A228</f>
        <v>52</v>
      </c>
      <c r="H228" s="9">
        <f ca="1">C228-Graphs!$E$6</f>
        <v>-0.52</v>
      </c>
      <c r="P228" t="e">
        <f ca="1">IF(E228&gt;=Graphs!$E$6,Data!F228,NA())</f>
        <v>#N/A</v>
      </c>
    </row>
    <row r="229" spans="1:16">
      <c r="A229" s="5">
        <f ca="1">CRITBINOM(Graphs!$E$5,Graphs!$C$5,RAND())</f>
        <v>54</v>
      </c>
      <c r="B229" s="2">
        <f t="shared" ca="1" si="12"/>
        <v>823</v>
      </c>
      <c r="C229" s="3">
        <f ca="1">ROUND(A229/Graphs!$E$5,3)</f>
        <v>0.54</v>
      </c>
      <c r="D229" s="4">
        <v>228</v>
      </c>
      <c r="E229" s="3">
        <f t="shared" ca="1" si="13"/>
        <v>0.46</v>
      </c>
      <c r="F229" s="4">
        <f t="shared" ca="1" si="14"/>
        <v>33</v>
      </c>
      <c r="G229" s="5">
        <f ca="1">Graphs!$E$5-Data!A229</f>
        <v>46</v>
      </c>
      <c r="H229" s="9">
        <f ca="1">C229-Graphs!$E$6</f>
        <v>-0.45999999999999996</v>
      </c>
      <c r="P229" t="e">
        <f ca="1">IF(E229&gt;=Graphs!$E$6,Data!F229,NA())</f>
        <v>#N/A</v>
      </c>
    </row>
    <row r="230" spans="1:16">
      <c r="A230" s="5">
        <f ca="1">CRITBINOM(Graphs!$E$5,Graphs!$C$5,RAND())</f>
        <v>53</v>
      </c>
      <c r="B230" s="2">
        <f t="shared" ca="1" si="12"/>
        <v>767</v>
      </c>
      <c r="C230" s="3">
        <f ca="1">ROUND(A230/Graphs!$E$5,3)</f>
        <v>0.53</v>
      </c>
      <c r="D230" s="4">
        <v>229</v>
      </c>
      <c r="E230" s="3">
        <f t="shared" ca="1" si="13"/>
        <v>0.46</v>
      </c>
      <c r="F230" s="4">
        <f t="shared" ca="1" si="14"/>
        <v>34</v>
      </c>
      <c r="G230" s="5">
        <f ca="1">Graphs!$E$5-Data!A230</f>
        <v>47</v>
      </c>
      <c r="H230" s="9">
        <f ca="1">C230-Graphs!$E$6</f>
        <v>-0.47</v>
      </c>
      <c r="P230" t="e">
        <f ca="1">IF(E230&gt;=Graphs!$E$6,Data!F230,NA())</f>
        <v>#N/A</v>
      </c>
    </row>
    <row r="231" spans="1:16">
      <c r="A231" s="5">
        <f ca="1">CRITBINOM(Graphs!$E$5,Graphs!$C$5,RAND())</f>
        <v>51</v>
      </c>
      <c r="B231" s="2">
        <f t="shared" ca="1" si="12"/>
        <v>632</v>
      </c>
      <c r="C231" s="3">
        <f ca="1">ROUND(A231/Graphs!$E$5,3)</f>
        <v>0.51</v>
      </c>
      <c r="D231" s="4">
        <v>230</v>
      </c>
      <c r="E231" s="3">
        <f t="shared" ca="1" si="13"/>
        <v>0.46</v>
      </c>
      <c r="F231" s="4">
        <f t="shared" ca="1" si="14"/>
        <v>35</v>
      </c>
      <c r="G231" s="5">
        <f ca="1">Graphs!$E$5-Data!A231</f>
        <v>49</v>
      </c>
      <c r="H231" s="9">
        <f ca="1">C231-Graphs!$E$6</f>
        <v>-0.49</v>
      </c>
      <c r="P231" t="e">
        <f ca="1">IF(E231&gt;=Graphs!$E$6,Data!F231,NA())</f>
        <v>#N/A</v>
      </c>
    </row>
    <row r="232" spans="1:16">
      <c r="A232" s="5">
        <f ca="1">CRITBINOM(Graphs!$E$5,Graphs!$C$5,RAND())</f>
        <v>48</v>
      </c>
      <c r="B232" s="2">
        <f t="shared" ca="1" si="12"/>
        <v>388</v>
      </c>
      <c r="C232" s="3">
        <f ca="1">ROUND(A232/Graphs!$E$5,3)</f>
        <v>0.48</v>
      </c>
      <c r="D232" s="4">
        <v>231</v>
      </c>
      <c r="E232" s="3">
        <f t="shared" ca="1" si="13"/>
        <v>0.46</v>
      </c>
      <c r="F232" s="4">
        <f t="shared" ca="1" si="14"/>
        <v>36</v>
      </c>
      <c r="G232" s="5">
        <f ca="1">Graphs!$E$5-Data!A232</f>
        <v>52</v>
      </c>
      <c r="H232" s="9">
        <f ca="1">C232-Graphs!$E$6</f>
        <v>-0.52</v>
      </c>
      <c r="P232" t="e">
        <f ca="1">IF(E232&gt;=Graphs!$E$6,Data!F232,NA())</f>
        <v>#N/A</v>
      </c>
    </row>
    <row r="233" spans="1:16">
      <c r="A233" s="5">
        <f ca="1">CRITBINOM(Graphs!$E$5,Graphs!$C$5,RAND())</f>
        <v>56</v>
      </c>
      <c r="B233" s="2">
        <f t="shared" ca="1" si="12"/>
        <v>912</v>
      </c>
      <c r="C233" s="3">
        <f ca="1">ROUND(A233/Graphs!$E$5,3)</f>
        <v>0.56000000000000005</v>
      </c>
      <c r="D233" s="4">
        <v>232</v>
      </c>
      <c r="E233" s="3">
        <f t="shared" ca="1" si="13"/>
        <v>0.46</v>
      </c>
      <c r="F233" s="4">
        <f t="shared" ca="1" si="14"/>
        <v>37</v>
      </c>
      <c r="G233" s="5">
        <f ca="1">Graphs!$E$5-Data!A233</f>
        <v>44</v>
      </c>
      <c r="H233" s="9">
        <f ca="1">C233-Graphs!$E$6</f>
        <v>-0.43999999999999995</v>
      </c>
      <c r="P233" t="e">
        <f ca="1">IF(E233&gt;=Graphs!$E$6,Data!F233,NA())</f>
        <v>#N/A</v>
      </c>
    </row>
    <row r="234" spans="1:16">
      <c r="A234" s="5">
        <f ca="1">CRITBINOM(Graphs!$E$5,Graphs!$C$5,RAND())</f>
        <v>52</v>
      </c>
      <c r="B234" s="2">
        <f t="shared" ca="1" si="12"/>
        <v>693</v>
      </c>
      <c r="C234" s="3">
        <f ca="1">ROUND(A234/Graphs!$E$5,3)</f>
        <v>0.52</v>
      </c>
      <c r="D234" s="4">
        <v>233</v>
      </c>
      <c r="E234" s="3">
        <f t="shared" ca="1" si="13"/>
        <v>0.46</v>
      </c>
      <c r="F234" s="4">
        <f t="shared" ca="1" si="14"/>
        <v>38</v>
      </c>
      <c r="G234" s="5">
        <f ca="1">Graphs!$E$5-Data!A234</f>
        <v>48</v>
      </c>
      <c r="H234" s="9">
        <f ca="1">C234-Graphs!$E$6</f>
        <v>-0.48</v>
      </c>
      <c r="P234" t="e">
        <f ca="1">IF(E234&gt;=Graphs!$E$6,Data!F234,NA())</f>
        <v>#N/A</v>
      </c>
    </row>
    <row r="235" spans="1:16">
      <c r="A235" s="5">
        <f ca="1">CRITBINOM(Graphs!$E$5,Graphs!$C$5,RAND())</f>
        <v>58</v>
      </c>
      <c r="B235" s="2">
        <f t="shared" ca="1" si="12"/>
        <v>963</v>
      </c>
      <c r="C235" s="3">
        <f ca="1">ROUND(A235/Graphs!$E$5,3)</f>
        <v>0.57999999999999996</v>
      </c>
      <c r="D235" s="4">
        <v>234</v>
      </c>
      <c r="E235" s="3">
        <f t="shared" ca="1" si="13"/>
        <v>0.46</v>
      </c>
      <c r="F235" s="4">
        <f t="shared" ca="1" si="14"/>
        <v>39</v>
      </c>
      <c r="G235" s="5">
        <f ca="1">Graphs!$E$5-Data!A235</f>
        <v>42</v>
      </c>
      <c r="H235" s="9">
        <f ca="1">C235-Graphs!$E$6</f>
        <v>-0.42000000000000004</v>
      </c>
      <c r="P235" t="e">
        <f ca="1">IF(E235&gt;=Graphs!$E$6,Data!F235,NA())</f>
        <v>#N/A</v>
      </c>
    </row>
    <row r="236" spans="1:16">
      <c r="A236" s="5">
        <f ca="1">CRITBINOM(Graphs!$E$5,Graphs!$C$5,RAND())</f>
        <v>49</v>
      </c>
      <c r="B236" s="2">
        <f t="shared" ca="1" si="12"/>
        <v>477</v>
      </c>
      <c r="C236" s="3">
        <f ca="1">ROUND(A236/Graphs!$E$5,3)</f>
        <v>0.49</v>
      </c>
      <c r="D236" s="4">
        <v>235</v>
      </c>
      <c r="E236" s="3">
        <f t="shared" ca="1" si="13"/>
        <v>0.46</v>
      </c>
      <c r="F236" s="4">
        <f t="shared" ca="1" si="14"/>
        <v>40</v>
      </c>
      <c r="G236" s="5">
        <f ca="1">Graphs!$E$5-Data!A236</f>
        <v>51</v>
      </c>
      <c r="H236" s="9">
        <f ca="1">C236-Graphs!$E$6</f>
        <v>-0.51</v>
      </c>
      <c r="P236" t="e">
        <f ca="1">IF(E236&gt;=Graphs!$E$6,Data!F236,NA())</f>
        <v>#N/A</v>
      </c>
    </row>
    <row r="237" spans="1:16">
      <c r="A237" s="5">
        <f ca="1">CRITBINOM(Graphs!$E$5,Graphs!$C$5,RAND())</f>
        <v>43</v>
      </c>
      <c r="B237" s="2">
        <f t="shared" ca="1" si="12"/>
        <v>116</v>
      </c>
      <c r="C237" s="3">
        <f ca="1">ROUND(A237/Graphs!$E$5,3)</f>
        <v>0.43</v>
      </c>
      <c r="D237" s="4">
        <v>236</v>
      </c>
      <c r="E237" s="3">
        <f t="shared" ca="1" si="13"/>
        <v>0.46</v>
      </c>
      <c r="F237" s="4">
        <f t="shared" ca="1" si="14"/>
        <v>41</v>
      </c>
      <c r="G237" s="5">
        <f ca="1">Graphs!$E$5-Data!A237</f>
        <v>57</v>
      </c>
      <c r="H237" s="9">
        <f ca="1">C237-Graphs!$E$6</f>
        <v>-0.57000000000000006</v>
      </c>
      <c r="P237" t="e">
        <f ca="1">IF(E237&gt;=Graphs!$E$6,Data!F237,NA())</f>
        <v>#N/A</v>
      </c>
    </row>
    <row r="238" spans="1:16">
      <c r="A238" s="5">
        <f ca="1">CRITBINOM(Graphs!$E$5,Graphs!$C$5,RAND())</f>
        <v>48</v>
      </c>
      <c r="B238" s="2">
        <f t="shared" ca="1" si="12"/>
        <v>388</v>
      </c>
      <c r="C238" s="3">
        <f ca="1">ROUND(A238/Graphs!$E$5,3)</f>
        <v>0.48</v>
      </c>
      <c r="D238" s="4">
        <v>237</v>
      </c>
      <c r="E238" s="3">
        <f t="shared" ca="1" si="13"/>
        <v>0.46</v>
      </c>
      <c r="F238" s="4">
        <f t="shared" ca="1" si="14"/>
        <v>42</v>
      </c>
      <c r="G238" s="5">
        <f ca="1">Graphs!$E$5-Data!A238</f>
        <v>52</v>
      </c>
      <c r="H238" s="9">
        <f ca="1">C238-Graphs!$E$6</f>
        <v>-0.52</v>
      </c>
      <c r="P238" t="e">
        <f ca="1">IF(E238&gt;=Graphs!$E$6,Data!F238,NA())</f>
        <v>#N/A</v>
      </c>
    </row>
    <row r="239" spans="1:16">
      <c r="A239" s="5">
        <f ca="1">CRITBINOM(Graphs!$E$5,Graphs!$C$5,RAND())</f>
        <v>52</v>
      </c>
      <c r="B239" s="2">
        <f t="shared" ca="1" si="12"/>
        <v>693</v>
      </c>
      <c r="C239" s="3">
        <f ca="1">ROUND(A239/Graphs!$E$5,3)</f>
        <v>0.52</v>
      </c>
      <c r="D239" s="4">
        <v>238</v>
      </c>
      <c r="E239" s="3">
        <f t="shared" ca="1" si="13"/>
        <v>0.46</v>
      </c>
      <c r="F239" s="4">
        <f t="shared" ca="1" si="14"/>
        <v>43</v>
      </c>
      <c r="G239" s="5">
        <f ca="1">Graphs!$E$5-Data!A239</f>
        <v>48</v>
      </c>
      <c r="H239" s="9">
        <f ca="1">C239-Graphs!$E$6</f>
        <v>-0.48</v>
      </c>
      <c r="P239" t="e">
        <f ca="1">IF(E239&gt;=Graphs!$E$6,Data!F239,NA())</f>
        <v>#N/A</v>
      </c>
    </row>
    <row r="240" spans="1:16">
      <c r="A240" s="5">
        <f ca="1">CRITBINOM(Graphs!$E$5,Graphs!$C$5,RAND())</f>
        <v>47</v>
      </c>
      <c r="B240" s="2">
        <f t="shared" ca="1" si="12"/>
        <v>303</v>
      </c>
      <c r="C240" s="3">
        <f ca="1">ROUND(A240/Graphs!$E$5,3)</f>
        <v>0.47</v>
      </c>
      <c r="D240" s="4">
        <v>239</v>
      </c>
      <c r="E240" s="3">
        <f t="shared" ca="1" si="13"/>
        <v>0.46</v>
      </c>
      <c r="F240" s="4">
        <f t="shared" ca="1" si="14"/>
        <v>44</v>
      </c>
      <c r="G240" s="5">
        <f ca="1">Graphs!$E$5-Data!A240</f>
        <v>53</v>
      </c>
      <c r="H240" s="9">
        <f ca="1">C240-Graphs!$E$6</f>
        <v>-0.53</v>
      </c>
      <c r="P240" t="e">
        <f ca="1">IF(E240&gt;=Graphs!$E$6,Data!F240,NA())</f>
        <v>#N/A</v>
      </c>
    </row>
    <row r="241" spans="1:16">
      <c r="A241" s="5">
        <f ca="1">CRITBINOM(Graphs!$E$5,Graphs!$C$5,RAND())</f>
        <v>51</v>
      </c>
      <c r="B241" s="2">
        <f t="shared" ca="1" si="12"/>
        <v>632</v>
      </c>
      <c r="C241" s="3">
        <f ca="1">ROUND(A241/Graphs!$E$5,3)</f>
        <v>0.51</v>
      </c>
      <c r="D241" s="4">
        <v>240</v>
      </c>
      <c r="E241" s="3">
        <f t="shared" ca="1" si="13"/>
        <v>0.46</v>
      </c>
      <c r="F241" s="4">
        <f t="shared" ca="1" si="14"/>
        <v>45</v>
      </c>
      <c r="G241" s="5">
        <f ca="1">Graphs!$E$5-Data!A241</f>
        <v>49</v>
      </c>
      <c r="H241" s="9">
        <f ca="1">C241-Graphs!$E$6</f>
        <v>-0.49</v>
      </c>
      <c r="P241" t="e">
        <f ca="1">IF(E241&gt;=Graphs!$E$6,Data!F241,NA())</f>
        <v>#N/A</v>
      </c>
    </row>
    <row r="242" spans="1:16">
      <c r="A242" s="5">
        <f ca="1">CRITBINOM(Graphs!$E$5,Graphs!$C$5,RAND())</f>
        <v>60</v>
      </c>
      <c r="B242" s="2">
        <f t="shared" ca="1" si="12"/>
        <v>982</v>
      </c>
      <c r="C242" s="3">
        <f ca="1">ROUND(A242/Graphs!$E$5,3)</f>
        <v>0.6</v>
      </c>
      <c r="D242" s="4">
        <v>241</v>
      </c>
      <c r="E242" s="3">
        <f t="shared" ca="1" si="13"/>
        <v>0.46</v>
      </c>
      <c r="F242" s="4">
        <f t="shared" ca="1" si="14"/>
        <v>46</v>
      </c>
      <c r="G242" s="5">
        <f ca="1">Graphs!$E$5-Data!A242</f>
        <v>40</v>
      </c>
      <c r="H242" s="9">
        <f ca="1">C242-Graphs!$E$6</f>
        <v>-0.4</v>
      </c>
      <c r="P242" t="e">
        <f ca="1">IF(E242&gt;=Graphs!$E$6,Data!F242,NA())</f>
        <v>#N/A</v>
      </c>
    </row>
    <row r="243" spans="1:16">
      <c r="A243" s="5">
        <f ca="1">CRITBINOM(Graphs!$E$5,Graphs!$C$5,RAND())</f>
        <v>49</v>
      </c>
      <c r="B243" s="2">
        <f t="shared" ca="1" si="12"/>
        <v>477</v>
      </c>
      <c r="C243" s="3">
        <f ca="1">ROUND(A243/Graphs!$E$5,3)</f>
        <v>0.49</v>
      </c>
      <c r="D243" s="4">
        <v>242</v>
      </c>
      <c r="E243" s="3">
        <f t="shared" ca="1" si="13"/>
        <v>0.46</v>
      </c>
      <c r="F243" s="4">
        <f t="shared" ca="1" si="14"/>
        <v>47</v>
      </c>
      <c r="G243" s="5">
        <f ca="1">Graphs!$E$5-Data!A243</f>
        <v>51</v>
      </c>
      <c r="H243" s="9">
        <f ca="1">C243-Graphs!$E$6</f>
        <v>-0.51</v>
      </c>
      <c r="P243" t="e">
        <f ca="1">IF(E243&gt;=Graphs!$E$6,Data!F243,NA())</f>
        <v>#N/A</v>
      </c>
    </row>
    <row r="244" spans="1:16">
      <c r="A244" s="5">
        <f ca="1">CRITBINOM(Graphs!$E$5,Graphs!$C$5,RAND())</f>
        <v>52</v>
      </c>
      <c r="B244" s="2">
        <f t="shared" ca="1" si="12"/>
        <v>693</v>
      </c>
      <c r="C244" s="3">
        <f ca="1">ROUND(A244/Graphs!$E$5,3)</f>
        <v>0.52</v>
      </c>
      <c r="D244" s="4">
        <v>243</v>
      </c>
      <c r="E244" s="3">
        <f t="shared" ca="1" si="13"/>
        <v>0.46</v>
      </c>
      <c r="F244" s="4">
        <f t="shared" ca="1" si="14"/>
        <v>48</v>
      </c>
      <c r="G244" s="5">
        <f ca="1">Graphs!$E$5-Data!A244</f>
        <v>48</v>
      </c>
      <c r="H244" s="9">
        <f ca="1">C244-Graphs!$E$6</f>
        <v>-0.48</v>
      </c>
      <c r="P244" t="e">
        <f ca="1">IF(E244&gt;=Graphs!$E$6,Data!F244,NA())</f>
        <v>#N/A</v>
      </c>
    </row>
    <row r="245" spans="1:16">
      <c r="A245" s="5">
        <f ca="1">CRITBINOM(Graphs!$E$5,Graphs!$C$5,RAND())</f>
        <v>48</v>
      </c>
      <c r="B245" s="2">
        <f t="shared" ca="1" si="12"/>
        <v>388</v>
      </c>
      <c r="C245" s="3">
        <f ca="1">ROUND(A245/Graphs!$E$5,3)</f>
        <v>0.48</v>
      </c>
      <c r="D245" s="4">
        <v>244</v>
      </c>
      <c r="E245" s="3">
        <f t="shared" ca="1" si="13"/>
        <v>0.46</v>
      </c>
      <c r="F245" s="4">
        <f t="shared" ca="1" si="14"/>
        <v>49</v>
      </c>
      <c r="G245" s="5">
        <f ca="1">Graphs!$E$5-Data!A245</f>
        <v>52</v>
      </c>
      <c r="H245" s="9">
        <f ca="1">C245-Graphs!$E$6</f>
        <v>-0.52</v>
      </c>
      <c r="P245" t="e">
        <f ca="1">IF(E245&gt;=Graphs!$E$6,Data!F245,NA())</f>
        <v>#N/A</v>
      </c>
    </row>
    <row r="246" spans="1:16">
      <c r="A246" s="5">
        <f ca="1">CRITBINOM(Graphs!$E$5,Graphs!$C$5,RAND())</f>
        <v>53</v>
      </c>
      <c r="B246" s="2">
        <f t="shared" ca="1" si="12"/>
        <v>767</v>
      </c>
      <c r="C246" s="3">
        <f ca="1">ROUND(A246/Graphs!$E$5,3)</f>
        <v>0.53</v>
      </c>
      <c r="D246" s="4">
        <v>245</v>
      </c>
      <c r="E246" s="3">
        <f t="shared" ca="1" si="13"/>
        <v>0.46</v>
      </c>
      <c r="F246" s="4">
        <f t="shared" ca="1" si="14"/>
        <v>50</v>
      </c>
      <c r="G246" s="5">
        <f ca="1">Graphs!$E$5-Data!A246</f>
        <v>47</v>
      </c>
      <c r="H246" s="9">
        <f ca="1">C246-Graphs!$E$6</f>
        <v>-0.47</v>
      </c>
      <c r="P246" t="e">
        <f ca="1">IF(E246&gt;=Graphs!$E$6,Data!F246,NA())</f>
        <v>#N/A</v>
      </c>
    </row>
    <row r="247" spans="1:16">
      <c r="A247" s="5">
        <f ca="1">CRITBINOM(Graphs!$E$5,Graphs!$C$5,RAND())</f>
        <v>51</v>
      </c>
      <c r="B247" s="2">
        <f t="shared" ca="1" si="12"/>
        <v>632</v>
      </c>
      <c r="C247" s="3">
        <f ca="1">ROUND(A247/Graphs!$E$5,3)</f>
        <v>0.51</v>
      </c>
      <c r="D247" s="4">
        <v>246</v>
      </c>
      <c r="E247" s="3">
        <f t="shared" ca="1" si="13"/>
        <v>0.46</v>
      </c>
      <c r="F247" s="4">
        <f t="shared" ca="1" si="14"/>
        <v>51</v>
      </c>
      <c r="G247" s="5">
        <f ca="1">Graphs!$E$5-Data!A247</f>
        <v>49</v>
      </c>
      <c r="H247" s="9">
        <f ca="1">C247-Graphs!$E$6</f>
        <v>-0.49</v>
      </c>
      <c r="P247" t="e">
        <f ca="1">IF(E247&gt;=Graphs!$E$6,Data!F247,NA())</f>
        <v>#N/A</v>
      </c>
    </row>
    <row r="248" spans="1:16">
      <c r="A248" s="5">
        <f ca="1">CRITBINOM(Graphs!$E$5,Graphs!$C$5,RAND())</f>
        <v>49</v>
      </c>
      <c r="B248" s="2">
        <f t="shared" ca="1" si="12"/>
        <v>477</v>
      </c>
      <c r="C248" s="3">
        <f ca="1">ROUND(A248/Graphs!$E$5,3)</f>
        <v>0.49</v>
      </c>
      <c r="D248" s="4">
        <v>247</v>
      </c>
      <c r="E248" s="3">
        <f t="shared" ca="1" si="13"/>
        <v>0.47</v>
      </c>
      <c r="F248" s="4">
        <f t="shared" ca="1" si="14"/>
        <v>1</v>
      </c>
      <c r="G248" s="5">
        <f ca="1">Graphs!$E$5-Data!A248</f>
        <v>51</v>
      </c>
      <c r="H248" s="9">
        <f ca="1">C248-Graphs!$E$6</f>
        <v>-0.51</v>
      </c>
      <c r="P248" t="e">
        <f ca="1">IF(E248&gt;=Graphs!$E$6,Data!F248,NA())</f>
        <v>#N/A</v>
      </c>
    </row>
    <row r="249" spans="1:16">
      <c r="A249" s="5">
        <f ca="1">CRITBINOM(Graphs!$E$5,Graphs!$C$5,RAND())</f>
        <v>45</v>
      </c>
      <c r="B249" s="2">
        <f t="shared" ca="1" si="12"/>
        <v>195</v>
      </c>
      <c r="C249" s="3">
        <f ca="1">ROUND(A249/Graphs!$E$5,3)</f>
        <v>0.45</v>
      </c>
      <c r="D249" s="4">
        <v>248</v>
      </c>
      <c r="E249" s="3">
        <f t="shared" ca="1" si="13"/>
        <v>0.47</v>
      </c>
      <c r="F249" s="4">
        <f t="shared" ca="1" si="14"/>
        <v>2</v>
      </c>
      <c r="G249" s="5">
        <f ca="1">Graphs!$E$5-Data!A249</f>
        <v>55</v>
      </c>
      <c r="H249" s="9">
        <f ca="1">C249-Graphs!$E$6</f>
        <v>-0.55000000000000004</v>
      </c>
      <c r="P249" t="e">
        <f ca="1">IF(E249&gt;=Graphs!$E$6,Data!F249,NA())</f>
        <v>#N/A</v>
      </c>
    </row>
    <row r="250" spans="1:16">
      <c r="A250" s="5">
        <f ca="1">CRITBINOM(Graphs!$E$5,Graphs!$C$5,RAND())</f>
        <v>54</v>
      </c>
      <c r="B250" s="2">
        <f t="shared" ca="1" si="12"/>
        <v>823</v>
      </c>
      <c r="C250" s="3">
        <f ca="1">ROUND(A250/Graphs!$E$5,3)</f>
        <v>0.54</v>
      </c>
      <c r="D250" s="4">
        <v>249</v>
      </c>
      <c r="E250" s="3">
        <f t="shared" ca="1" si="13"/>
        <v>0.47</v>
      </c>
      <c r="F250" s="4">
        <f t="shared" ca="1" si="14"/>
        <v>3</v>
      </c>
      <c r="G250" s="5">
        <f ca="1">Graphs!$E$5-Data!A250</f>
        <v>46</v>
      </c>
      <c r="H250" s="9">
        <f ca="1">C250-Graphs!$E$6</f>
        <v>-0.45999999999999996</v>
      </c>
      <c r="P250" t="e">
        <f ca="1">IF(E250&gt;=Graphs!$E$6,Data!F250,NA())</f>
        <v>#N/A</v>
      </c>
    </row>
    <row r="251" spans="1:16">
      <c r="A251" s="5">
        <f ca="1">CRITBINOM(Graphs!$E$5,Graphs!$C$5,RAND())</f>
        <v>59</v>
      </c>
      <c r="B251" s="2">
        <f t="shared" ca="1" si="12"/>
        <v>976</v>
      </c>
      <c r="C251" s="3">
        <f ca="1">ROUND(A251/Graphs!$E$5,3)</f>
        <v>0.59</v>
      </c>
      <c r="D251" s="4">
        <v>250</v>
      </c>
      <c r="E251" s="3">
        <f t="shared" ca="1" si="13"/>
        <v>0.47</v>
      </c>
      <c r="F251" s="4">
        <f t="shared" ca="1" si="14"/>
        <v>4</v>
      </c>
      <c r="G251" s="5">
        <f ca="1">Graphs!$E$5-Data!A251</f>
        <v>41</v>
      </c>
      <c r="H251" s="9">
        <f ca="1">C251-Graphs!$E$6</f>
        <v>-0.41000000000000003</v>
      </c>
      <c r="P251" t="e">
        <f ca="1">IF(E251&gt;=Graphs!$E$6,Data!F251,NA())</f>
        <v>#N/A</v>
      </c>
    </row>
    <row r="252" spans="1:16">
      <c r="A252" s="5">
        <f ca="1">CRITBINOM(Graphs!$E$5,Graphs!$C$5,RAND())</f>
        <v>49</v>
      </c>
      <c r="B252" s="2">
        <f t="shared" ca="1" si="12"/>
        <v>477</v>
      </c>
      <c r="C252" s="3">
        <f ca="1">ROUND(A252/Graphs!$E$5,3)</f>
        <v>0.49</v>
      </c>
      <c r="D252" s="4">
        <v>251</v>
      </c>
      <c r="E252" s="3">
        <f t="shared" ca="1" si="13"/>
        <v>0.47</v>
      </c>
      <c r="F252" s="4">
        <f t="shared" ca="1" si="14"/>
        <v>5</v>
      </c>
      <c r="G252" s="5">
        <f ca="1">Graphs!$E$5-Data!A252</f>
        <v>51</v>
      </c>
      <c r="H252" s="9">
        <f ca="1">C252-Graphs!$E$6</f>
        <v>-0.51</v>
      </c>
      <c r="P252" t="e">
        <f ca="1">IF(E252&gt;=Graphs!$E$6,Data!F252,NA())</f>
        <v>#N/A</v>
      </c>
    </row>
    <row r="253" spans="1:16">
      <c r="A253" s="5">
        <f ca="1">CRITBINOM(Graphs!$E$5,Graphs!$C$5,RAND())</f>
        <v>51</v>
      </c>
      <c r="B253" s="2">
        <f t="shared" ca="1" si="12"/>
        <v>632</v>
      </c>
      <c r="C253" s="3">
        <f ca="1">ROUND(A253/Graphs!$E$5,3)</f>
        <v>0.51</v>
      </c>
      <c r="D253" s="4">
        <v>252</v>
      </c>
      <c r="E253" s="3">
        <f t="shared" ca="1" si="13"/>
        <v>0.47</v>
      </c>
      <c r="F253" s="4">
        <f t="shared" ca="1" si="14"/>
        <v>6</v>
      </c>
      <c r="G253" s="5">
        <f ca="1">Graphs!$E$5-Data!A253</f>
        <v>49</v>
      </c>
      <c r="H253" s="9">
        <f ca="1">C253-Graphs!$E$6</f>
        <v>-0.49</v>
      </c>
      <c r="P253" t="e">
        <f ca="1">IF(E253&gt;=Graphs!$E$6,Data!F253,NA())</f>
        <v>#N/A</v>
      </c>
    </row>
    <row r="254" spans="1:16">
      <c r="A254" s="5">
        <f ca="1">CRITBINOM(Graphs!$E$5,Graphs!$C$5,RAND())</f>
        <v>45</v>
      </c>
      <c r="B254" s="2">
        <f t="shared" ca="1" si="12"/>
        <v>195</v>
      </c>
      <c r="C254" s="3">
        <f ca="1">ROUND(A254/Graphs!$E$5,3)</f>
        <v>0.45</v>
      </c>
      <c r="D254" s="4">
        <v>253</v>
      </c>
      <c r="E254" s="3">
        <f t="shared" ca="1" si="13"/>
        <v>0.47</v>
      </c>
      <c r="F254" s="4">
        <f t="shared" ca="1" si="14"/>
        <v>7</v>
      </c>
      <c r="G254" s="5">
        <f ca="1">Graphs!$E$5-Data!A254</f>
        <v>55</v>
      </c>
      <c r="H254" s="9">
        <f ca="1">C254-Graphs!$E$6</f>
        <v>-0.55000000000000004</v>
      </c>
      <c r="P254" t="e">
        <f ca="1">IF(E254&gt;=Graphs!$E$6,Data!F254,NA())</f>
        <v>#N/A</v>
      </c>
    </row>
    <row r="255" spans="1:16">
      <c r="A255" s="5">
        <f ca="1">CRITBINOM(Graphs!$E$5,Graphs!$C$5,RAND())</f>
        <v>53</v>
      </c>
      <c r="B255" s="2">
        <f t="shared" ca="1" si="12"/>
        <v>767</v>
      </c>
      <c r="C255" s="3">
        <f ca="1">ROUND(A255/Graphs!$E$5,3)</f>
        <v>0.53</v>
      </c>
      <c r="D255" s="4">
        <v>254</v>
      </c>
      <c r="E255" s="3">
        <f t="shared" ca="1" si="13"/>
        <v>0.47</v>
      </c>
      <c r="F255" s="4">
        <f t="shared" ca="1" si="14"/>
        <v>8</v>
      </c>
      <c r="G255" s="5">
        <f ca="1">Graphs!$E$5-Data!A255</f>
        <v>47</v>
      </c>
      <c r="H255" s="9">
        <f ca="1">C255-Graphs!$E$6</f>
        <v>-0.47</v>
      </c>
      <c r="P255" t="e">
        <f ca="1">IF(E255&gt;=Graphs!$E$6,Data!F255,NA())</f>
        <v>#N/A</v>
      </c>
    </row>
    <row r="256" spans="1:16">
      <c r="A256" s="5">
        <f ca="1">CRITBINOM(Graphs!$E$5,Graphs!$C$5,RAND())</f>
        <v>50</v>
      </c>
      <c r="B256" s="2">
        <f t="shared" ca="1" si="12"/>
        <v>559</v>
      </c>
      <c r="C256" s="3">
        <f ca="1">ROUND(A256/Graphs!$E$5,3)</f>
        <v>0.5</v>
      </c>
      <c r="D256" s="4">
        <v>255</v>
      </c>
      <c r="E256" s="3">
        <f t="shared" ca="1" si="13"/>
        <v>0.47</v>
      </c>
      <c r="F256" s="4">
        <f t="shared" ca="1" si="14"/>
        <v>9</v>
      </c>
      <c r="G256" s="5">
        <f ca="1">Graphs!$E$5-Data!A256</f>
        <v>50</v>
      </c>
      <c r="H256" s="9">
        <f ca="1">C256-Graphs!$E$6</f>
        <v>-0.5</v>
      </c>
      <c r="P256" t="e">
        <f ca="1">IF(E256&gt;=Graphs!$E$6,Data!F256,NA())</f>
        <v>#N/A</v>
      </c>
    </row>
    <row r="257" spans="1:16">
      <c r="A257" s="5">
        <f ca="1">CRITBINOM(Graphs!$E$5,Graphs!$C$5,RAND())</f>
        <v>51</v>
      </c>
      <c r="B257" s="2">
        <f t="shared" ca="1" si="12"/>
        <v>632</v>
      </c>
      <c r="C257" s="3">
        <f ca="1">ROUND(A257/Graphs!$E$5,3)</f>
        <v>0.51</v>
      </c>
      <c r="D257" s="4">
        <v>256</v>
      </c>
      <c r="E257" s="3">
        <f t="shared" ca="1" si="13"/>
        <v>0.47</v>
      </c>
      <c r="F257" s="4">
        <f t="shared" ca="1" si="14"/>
        <v>10</v>
      </c>
      <c r="G257" s="5">
        <f ca="1">Graphs!$E$5-Data!A257</f>
        <v>49</v>
      </c>
      <c r="H257" s="9">
        <f ca="1">C257-Graphs!$E$6</f>
        <v>-0.49</v>
      </c>
      <c r="P257" t="e">
        <f ca="1">IF(E257&gt;=Graphs!$E$6,Data!F257,NA())</f>
        <v>#N/A</v>
      </c>
    </row>
    <row r="258" spans="1:16">
      <c r="A258" s="5">
        <f ca="1">CRITBINOM(Graphs!$E$5,Graphs!$C$5,RAND())</f>
        <v>53</v>
      </c>
      <c r="B258" s="2">
        <f t="shared" ref="B258:B321" ca="1" si="15">COUNTIF(List,"&lt;="&amp;C258)</f>
        <v>767</v>
      </c>
      <c r="C258" s="3">
        <f ca="1">ROUND(A258/Graphs!$E$5,3)</f>
        <v>0.53</v>
      </c>
      <c r="D258" s="4">
        <v>257</v>
      </c>
      <c r="E258" s="3">
        <f t="shared" ref="E258:E321" ca="1" si="16">VLOOKUP(SMALL($B$2:$B$1001,D258),$B$2:$C$1001,2,FALSE)</f>
        <v>0.47</v>
      </c>
      <c r="F258" s="4">
        <f t="shared" ca="1" si="14"/>
        <v>11</v>
      </c>
      <c r="G258" s="5">
        <f ca="1">Graphs!$E$5-Data!A258</f>
        <v>47</v>
      </c>
      <c r="H258" s="9">
        <f ca="1">C258-Graphs!$E$6</f>
        <v>-0.47</v>
      </c>
      <c r="P258" t="e">
        <f ca="1">IF(E258&gt;=Graphs!$E$6,Data!F258,NA())</f>
        <v>#N/A</v>
      </c>
    </row>
    <row r="259" spans="1:16">
      <c r="A259" s="5">
        <f ca="1">CRITBINOM(Graphs!$E$5,Graphs!$C$5,RAND())</f>
        <v>49</v>
      </c>
      <c r="B259" s="2">
        <f t="shared" ca="1" si="15"/>
        <v>477</v>
      </c>
      <c r="C259" s="3">
        <f ca="1">ROUND(A259/Graphs!$E$5,3)</f>
        <v>0.49</v>
      </c>
      <c r="D259" s="4">
        <v>258</v>
      </c>
      <c r="E259" s="3">
        <f t="shared" ca="1" si="16"/>
        <v>0.47</v>
      </c>
      <c r="F259" s="4">
        <f t="shared" ca="1" si="14"/>
        <v>12</v>
      </c>
      <c r="G259" s="5">
        <f ca="1">Graphs!$E$5-Data!A259</f>
        <v>51</v>
      </c>
      <c r="H259" s="9">
        <f ca="1">C259-Graphs!$E$6</f>
        <v>-0.51</v>
      </c>
      <c r="P259" t="e">
        <f ca="1">IF(E259&gt;=Graphs!$E$6,Data!F259,NA())</f>
        <v>#N/A</v>
      </c>
    </row>
    <row r="260" spans="1:16">
      <c r="A260" s="5">
        <f ca="1">CRITBINOM(Graphs!$E$5,Graphs!$C$5,RAND())</f>
        <v>43</v>
      </c>
      <c r="B260" s="2">
        <f t="shared" ca="1" si="15"/>
        <v>116</v>
      </c>
      <c r="C260" s="3">
        <f ca="1">ROUND(A260/Graphs!$E$5,3)</f>
        <v>0.43</v>
      </c>
      <c r="D260" s="4">
        <v>259</v>
      </c>
      <c r="E260" s="3">
        <f t="shared" ca="1" si="16"/>
        <v>0.47</v>
      </c>
      <c r="F260" s="4">
        <f t="shared" ref="F260:F323" ca="1" si="17">IF(E260=E259,F259+1,1)</f>
        <v>13</v>
      </c>
      <c r="G260" s="5">
        <f ca="1">Graphs!$E$5-Data!A260</f>
        <v>57</v>
      </c>
      <c r="H260" s="9">
        <f ca="1">C260-Graphs!$E$6</f>
        <v>-0.57000000000000006</v>
      </c>
      <c r="P260" t="e">
        <f ca="1">IF(E260&gt;=Graphs!$E$6,Data!F260,NA())</f>
        <v>#N/A</v>
      </c>
    </row>
    <row r="261" spans="1:16">
      <c r="A261" s="5">
        <f ca="1">CRITBINOM(Graphs!$E$5,Graphs!$C$5,RAND())</f>
        <v>53</v>
      </c>
      <c r="B261" s="2">
        <f t="shared" ca="1" si="15"/>
        <v>767</v>
      </c>
      <c r="C261" s="3">
        <f ca="1">ROUND(A261/Graphs!$E$5,3)</f>
        <v>0.53</v>
      </c>
      <c r="D261" s="4">
        <v>260</v>
      </c>
      <c r="E261" s="3">
        <f t="shared" ca="1" si="16"/>
        <v>0.47</v>
      </c>
      <c r="F261" s="4">
        <f t="shared" ca="1" si="17"/>
        <v>14</v>
      </c>
      <c r="G261" s="5">
        <f ca="1">Graphs!$E$5-Data!A261</f>
        <v>47</v>
      </c>
      <c r="H261" s="9">
        <f ca="1">C261-Graphs!$E$6</f>
        <v>-0.47</v>
      </c>
      <c r="P261" t="e">
        <f ca="1">IF(E261&gt;=Graphs!$E$6,Data!F261,NA())</f>
        <v>#N/A</v>
      </c>
    </row>
    <row r="262" spans="1:16">
      <c r="A262" s="5">
        <f ca="1">CRITBINOM(Graphs!$E$5,Graphs!$C$5,RAND())</f>
        <v>46</v>
      </c>
      <c r="B262" s="2">
        <f t="shared" ca="1" si="15"/>
        <v>246</v>
      </c>
      <c r="C262" s="3">
        <f ca="1">ROUND(A262/Graphs!$E$5,3)</f>
        <v>0.46</v>
      </c>
      <c r="D262" s="4">
        <v>261</v>
      </c>
      <c r="E262" s="3">
        <f t="shared" ca="1" si="16"/>
        <v>0.47</v>
      </c>
      <c r="F262" s="4">
        <f t="shared" ca="1" si="17"/>
        <v>15</v>
      </c>
      <c r="G262" s="5">
        <f ca="1">Graphs!$E$5-Data!A262</f>
        <v>54</v>
      </c>
      <c r="H262" s="9">
        <f ca="1">C262-Graphs!$E$6</f>
        <v>-0.54</v>
      </c>
      <c r="P262" t="e">
        <f ca="1">IF(E262&gt;=Graphs!$E$6,Data!F262,NA())</f>
        <v>#N/A</v>
      </c>
    </row>
    <row r="263" spans="1:16">
      <c r="A263" s="5">
        <f ca="1">CRITBINOM(Graphs!$E$5,Graphs!$C$5,RAND())</f>
        <v>46</v>
      </c>
      <c r="B263" s="2">
        <f t="shared" ca="1" si="15"/>
        <v>246</v>
      </c>
      <c r="C263" s="3">
        <f ca="1">ROUND(A263/Graphs!$E$5,3)</f>
        <v>0.46</v>
      </c>
      <c r="D263" s="4">
        <v>262</v>
      </c>
      <c r="E263" s="3">
        <f t="shared" ca="1" si="16"/>
        <v>0.47</v>
      </c>
      <c r="F263" s="4">
        <f t="shared" ca="1" si="17"/>
        <v>16</v>
      </c>
      <c r="G263" s="5">
        <f ca="1">Graphs!$E$5-Data!A263</f>
        <v>54</v>
      </c>
      <c r="H263" s="9">
        <f ca="1">C263-Graphs!$E$6</f>
        <v>-0.54</v>
      </c>
      <c r="P263" t="e">
        <f ca="1">IF(E263&gt;=Graphs!$E$6,Data!F263,NA())</f>
        <v>#N/A</v>
      </c>
    </row>
    <row r="264" spans="1:16">
      <c r="A264" s="5">
        <f ca="1">CRITBINOM(Graphs!$E$5,Graphs!$C$5,RAND())</f>
        <v>49</v>
      </c>
      <c r="B264" s="2">
        <f t="shared" ca="1" si="15"/>
        <v>477</v>
      </c>
      <c r="C264" s="3">
        <f ca="1">ROUND(A264/Graphs!$E$5,3)</f>
        <v>0.49</v>
      </c>
      <c r="D264" s="4">
        <v>263</v>
      </c>
      <c r="E264" s="3">
        <f t="shared" ca="1" si="16"/>
        <v>0.47</v>
      </c>
      <c r="F264" s="4">
        <f t="shared" ca="1" si="17"/>
        <v>17</v>
      </c>
      <c r="G264" s="5">
        <f ca="1">Graphs!$E$5-Data!A264</f>
        <v>51</v>
      </c>
      <c r="H264" s="9">
        <f ca="1">C264-Graphs!$E$6</f>
        <v>-0.51</v>
      </c>
      <c r="P264" t="e">
        <f ca="1">IF(E264&gt;=Graphs!$E$6,Data!F264,NA())</f>
        <v>#N/A</v>
      </c>
    </row>
    <row r="265" spans="1:16">
      <c r="A265" s="5">
        <f ca="1">CRITBINOM(Graphs!$E$5,Graphs!$C$5,RAND())</f>
        <v>48</v>
      </c>
      <c r="B265" s="2">
        <f t="shared" ca="1" si="15"/>
        <v>388</v>
      </c>
      <c r="C265" s="3">
        <f ca="1">ROUND(A265/Graphs!$E$5,3)</f>
        <v>0.48</v>
      </c>
      <c r="D265" s="4">
        <v>264</v>
      </c>
      <c r="E265" s="3">
        <f t="shared" ca="1" si="16"/>
        <v>0.47</v>
      </c>
      <c r="F265" s="4">
        <f t="shared" ca="1" si="17"/>
        <v>18</v>
      </c>
      <c r="G265" s="5">
        <f ca="1">Graphs!$E$5-Data!A265</f>
        <v>52</v>
      </c>
      <c r="H265" s="9">
        <f ca="1">C265-Graphs!$E$6</f>
        <v>-0.52</v>
      </c>
      <c r="P265" t="e">
        <f ca="1">IF(E265&gt;=Graphs!$E$6,Data!F265,NA())</f>
        <v>#N/A</v>
      </c>
    </row>
    <row r="266" spans="1:16">
      <c r="A266" s="5">
        <f ca="1">CRITBINOM(Graphs!$E$5,Graphs!$C$5,RAND())</f>
        <v>47</v>
      </c>
      <c r="B266" s="2">
        <f t="shared" ca="1" si="15"/>
        <v>303</v>
      </c>
      <c r="C266" s="3">
        <f ca="1">ROUND(A266/Graphs!$E$5,3)</f>
        <v>0.47</v>
      </c>
      <c r="D266" s="4">
        <v>265</v>
      </c>
      <c r="E266" s="3">
        <f t="shared" ca="1" si="16"/>
        <v>0.47</v>
      </c>
      <c r="F266" s="4">
        <f t="shared" ca="1" si="17"/>
        <v>19</v>
      </c>
      <c r="G266" s="5">
        <f ca="1">Graphs!$E$5-Data!A266</f>
        <v>53</v>
      </c>
      <c r="H266" s="9">
        <f ca="1">C266-Graphs!$E$6</f>
        <v>-0.53</v>
      </c>
      <c r="P266" t="e">
        <f ca="1">IF(E266&gt;=Graphs!$E$6,Data!F266,NA())</f>
        <v>#N/A</v>
      </c>
    </row>
    <row r="267" spans="1:16">
      <c r="A267" s="5">
        <f ca="1">CRITBINOM(Graphs!$E$5,Graphs!$C$5,RAND())</f>
        <v>60</v>
      </c>
      <c r="B267" s="2">
        <f t="shared" ca="1" si="15"/>
        <v>982</v>
      </c>
      <c r="C267" s="3">
        <f ca="1">ROUND(A267/Graphs!$E$5,3)</f>
        <v>0.6</v>
      </c>
      <c r="D267" s="4">
        <v>266</v>
      </c>
      <c r="E267" s="3">
        <f t="shared" ca="1" si="16"/>
        <v>0.47</v>
      </c>
      <c r="F267" s="4">
        <f t="shared" ca="1" si="17"/>
        <v>20</v>
      </c>
      <c r="G267" s="5">
        <f ca="1">Graphs!$E$5-Data!A267</f>
        <v>40</v>
      </c>
      <c r="H267" s="9">
        <f ca="1">C267-Graphs!$E$6</f>
        <v>-0.4</v>
      </c>
      <c r="P267" t="e">
        <f ca="1">IF(E267&gt;=Graphs!$E$6,Data!F267,NA())</f>
        <v>#N/A</v>
      </c>
    </row>
    <row r="268" spans="1:16">
      <c r="A268" s="5">
        <f ca="1">CRITBINOM(Graphs!$E$5,Graphs!$C$5,RAND())</f>
        <v>44</v>
      </c>
      <c r="B268" s="2">
        <f t="shared" ca="1" si="15"/>
        <v>151</v>
      </c>
      <c r="C268" s="3">
        <f ca="1">ROUND(A268/Graphs!$E$5,3)</f>
        <v>0.44</v>
      </c>
      <c r="D268" s="4">
        <v>267</v>
      </c>
      <c r="E268" s="3">
        <f t="shared" ca="1" si="16"/>
        <v>0.47</v>
      </c>
      <c r="F268" s="4">
        <f t="shared" ca="1" si="17"/>
        <v>21</v>
      </c>
      <c r="G268" s="5">
        <f ca="1">Graphs!$E$5-Data!A268</f>
        <v>56</v>
      </c>
      <c r="H268" s="9">
        <f ca="1">C268-Graphs!$E$6</f>
        <v>-0.56000000000000005</v>
      </c>
      <c r="P268" t="e">
        <f ca="1">IF(E268&gt;=Graphs!$E$6,Data!F268,NA())</f>
        <v>#N/A</v>
      </c>
    </row>
    <row r="269" spans="1:16">
      <c r="A269" s="5">
        <f ca="1">CRITBINOM(Graphs!$E$5,Graphs!$C$5,RAND())</f>
        <v>52</v>
      </c>
      <c r="B269" s="2">
        <f t="shared" ca="1" si="15"/>
        <v>693</v>
      </c>
      <c r="C269" s="3">
        <f ca="1">ROUND(A269/Graphs!$E$5,3)</f>
        <v>0.52</v>
      </c>
      <c r="D269" s="4">
        <v>268</v>
      </c>
      <c r="E269" s="3">
        <f t="shared" ca="1" si="16"/>
        <v>0.47</v>
      </c>
      <c r="F269" s="4">
        <f t="shared" ca="1" si="17"/>
        <v>22</v>
      </c>
      <c r="G269" s="5">
        <f ca="1">Graphs!$E$5-Data!A269</f>
        <v>48</v>
      </c>
      <c r="H269" s="9">
        <f ca="1">C269-Graphs!$E$6</f>
        <v>-0.48</v>
      </c>
      <c r="P269" t="e">
        <f ca="1">IF(E269&gt;=Graphs!$E$6,Data!F269,NA())</f>
        <v>#N/A</v>
      </c>
    </row>
    <row r="270" spans="1:16">
      <c r="A270" s="5">
        <f ca="1">CRITBINOM(Graphs!$E$5,Graphs!$C$5,RAND())</f>
        <v>56</v>
      </c>
      <c r="B270" s="2">
        <f t="shared" ca="1" si="15"/>
        <v>912</v>
      </c>
      <c r="C270" s="3">
        <f ca="1">ROUND(A270/Graphs!$E$5,3)</f>
        <v>0.56000000000000005</v>
      </c>
      <c r="D270" s="4">
        <v>269</v>
      </c>
      <c r="E270" s="3">
        <f t="shared" ca="1" si="16"/>
        <v>0.47</v>
      </c>
      <c r="F270" s="4">
        <f t="shared" ca="1" si="17"/>
        <v>23</v>
      </c>
      <c r="G270" s="5">
        <f ca="1">Graphs!$E$5-Data!A270</f>
        <v>44</v>
      </c>
      <c r="H270" s="9">
        <f ca="1">C270-Graphs!$E$6</f>
        <v>-0.43999999999999995</v>
      </c>
      <c r="P270" t="e">
        <f ca="1">IF(E270&gt;=Graphs!$E$6,Data!F270,NA())</f>
        <v>#N/A</v>
      </c>
    </row>
    <row r="271" spans="1:16">
      <c r="A271" s="5">
        <f ca="1">CRITBINOM(Graphs!$E$5,Graphs!$C$5,RAND())</f>
        <v>45</v>
      </c>
      <c r="B271" s="2">
        <f t="shared" ca="1" si="15"/>
        <v>195</v>
      </c>
      <c r="C271" s="3">
        <f ca="1">ROUND(A271/Graphs!$E$5,3)</f>
        <v>0.45</v>
      </c>
      <c r="D271" s="4">
        <v>270</v>
      </c>
      <c r="E271" s="3">
        <f t="shared" ca="1" si="16"/>
        <v>0.47</v>
      </c>
      <c r="F271" s="4">
        <f t="shared" ca="1" si="17"/>
        <v>24</v>
      </c>
      <c r="G271" s="5">
        <f ca="1">Graphs!$E$5-Data!A271</f>
        <v>55</v>
      </c>
      <c r="H271" s="9">
        <f ca="1">C271-Graphs!$E$6</f>
        <v>-0.55000000000000004</v>
      </c>
      <c r="P271" t="e">
        <f ca="1">IF(E271&gt;=Graphs!$E$6,Data!F271,NA())</f>
        <v>#N/A</v>
      </c>
    </row>
    <row r="272" spans="1:16">
      <c r="A272" s="5">
        <f ca="1">CRITBINOM(Graphs!$E$5,Graphs!$C$5,RAND())</f>
        <v>49</v>
      </c>
      <c r="B272" s="2">
        <f t="shared" ca="1" si="15"/>
        <v>477</v>
      </c>
      <c r="C272" s="3">
        <f ca="1">ROUND(A272/Graphs!$E$5,3)</f>
        <v>0.49</v>
      </c>
      <c r="D272" s="4">
        <v>271</v>
      </c>
      <c r="E272" s="3">
        <f t="shared" ca="1" si="16"/>
        <v>0.47</v>
      </c>
      <c r="F272" s="4">
        <f t="shared" ca="1" si="17"/>
        <v>25</v>
      </c>
      <c r="G272" s="5">
        <f ca="1">Graphs!$E$5-Data!A272</f>
        <v>51</v>
      </c>
      <c r="H272" s="9">
        <f ca="1">C272-Graphs!$E$6</f>
        <v>-0.51</v>
      </c>
      <c r="P272" t="e">
        <f ca="1">IF(E272&gt;=Graphs!$E$6,Data!F272,NA())</f>
        <v>#N/A</v>
      </c>
    </row>
    <row r="273" spans="1:16">
      <c r="A273" s="5">
        <f ca="1">CRITBINOM(Graphs!$E$5,Graphs!$C$5,RAND())</f>
        <v>49</v>
      </c>
      <c r="B273" s="2">
        <f t="shared" ca="1" si="15"/>
        <v>477</v>
      </c>
      <c r="C273" s="3">
        <f ca="1">ROUND(A273/Graphs!$E$5,3)</f>
        <v>0.49</v>
      </c>
      <c r="D273" s="4">
        <v>272</v>
      </c>
      <c r="E273" s="3">
        <f t="shared" ca="1" si="16"/>
        <v>0.47</v>
      </c>
      <c r="F273" s="4">
        <f t="shared" ca="1" si="17"/>
        <v>26</v>
      </c>
      <c r="G273" s="5">
        <f ca="1">Graphs!$E$5-Data!A273</f>
        <v>51</v>
      </c>
      <c r="H273" s="9">
        <f ca="1">C273-Graphs!$E$6</f>
        <v>-0.51</v>
      </c>
      <c r="P273" t="e">
        <f ca="1">IF(E273&gt;=Graphs!$E$6,Data!F273,NA())</f>
        <v>#N/A</v>
      </c>
    </row>
    <row r="274" spans="1:16">
      <c r="A274" s="5">
        <f ca="1">CRITBINOM(Graphs!$E$5,Graphs!$C$5,RAND())</f>
        <v>50</v>
      </c>
      <c r="B274" s="2">
        <f t="shared" ca="1" si="15"/>
        <v>559</v>
      </c>
      <c r="C274" s="3">
        <f ca="1">ROUND(A274/Graphs!$E$5,3)</f>
        <v>0.5</v>
      </c>
      <c r="D274" s="4">
        <v>273</v>
      </c>
      <c r="E274" s="3">
        <f t="shared" ca="1" si="16"/>
        <v>0.47</v>
      </c>
      <c r="F274" s="4">
        <f t="shared" ca="1" si="17"/>
        <v>27</v>
      </c>
      <c r="G274" s="5">
        <f ca="1">Graphs!$E$5-Data!A274</f>
        <v>50</v>
      </c>
      <c r="H274" s="9">
        <f ca="1">C274-Graphs!$E$6</f>
        <v>-0.5</v>
      </c>
      <c r="P274" t="e">
        <f ca="1">IF(E274&gt;=Graphs!$E$6,Data!F274,NA())</f>
        <v>#N/A</v>
      </c>
    </row>
    <row r="275" spans="1:16">
      <c r="A275" s="5">
        <f ca="1">CRITBINOM(Graphs!$E$5,Graphs!$C$5,RAND())</f>
        <v>54</v>
      </c>
      <c r="B275" s="2">
        <f t="shared" ca="1" si="15"/>
        <v>823</v>
      </c>
      <c r="C275" s="3">
        <f ca="1">ROUND(A275/Graphs!$E$5,3)</f>
        <v>0.54</v>
      </c>
      <c r="D275" s="4">
        <v>274</v>
      </c>
      <c r="E275" s="3">
        <f t="shared" ca="1" si="16"/>
        <v>0.47</v>
      </c>
      <c r="F275" s="4">
        <f t="shared" ca="1" si="17"/>
        <v>28</v>
      </c>
      <c r="G275" s="5">
        <f ca="1">Graphs!$E$5-Data!A275</f>
        <v>46</v>
      </c>
      <c r="H275" s="9">
        <f ca="1">C275-Graphs!$E$6</f>
        <v>-0.45999999999999996</v>
      </c>
      <c r="P275" t="e">
        <f ca="1">IF(E275&gt;=Graphs!$E$6,Data!F275,NA())</f>
        <v>#N/A</v>
      </c>
    </row>
    <row r="276" spans="1:16">
      <c r="A276" s="5">
        <f ca="1">CRITBINOM(Graphs!$E$5,Graphs!$C$5,RAND())</f>
        <v>56</v>
      </c>
      <c r="B276" s="2">
        <f t="shared" ca="1" si="15"/>
        <v>912</v>
      </c>
      <c r="C276" s="3">
        <f ca="1">ROUND(A276/Graphs!$E$5,3)</f>
        <v>0.56000000000000005</v>
      </c>
      <c r="D276" s="4">
        <v>275</v>
      </c>
      <c r="E276" s="3">
        <f t="shared" ca="1" si="16"/>
        <v>0.47</v>
      </c>
      <c r="F276" s="4">
        <f t="shared" ca="1" si="17"/>
        <v>29</v>
      </c>
      <c r="G276" s="5">
        <f ca="1">Graphs!$E$5-Data!A276</f>
        <v>44</v>
      </c>
      <c r="H276" s="9">
        <f ca="1">C276-Graphs!$E$6</f>
        <v>-0.43999999999999995</v>
      </c>
      <c r="P276" t="e">
        <f ca="1">IF(E276&gt;=Graphs!$E$6,Data!F276,NA())</f>
        <v>#N/A</v>
      </c>
    </row>
    <row r="277" spans="1:16">
      <c r="A277" s="5">
        <f ca="1">CRITBINOM(Graphs!$E$5,Graphs!$C$5,RAND())</f>
        <v>48</v>
      </c>
      <c r="B277" s="2">
        <f t="shared" ca="1" si="15"/>
        <v>388</v>
      </c>
      <c r="C277" s="3">
        <f ca="1">ROUND(A277/Graphs!$E$5,3)</f>
        <v>0.48</v>
      </c>
      <c r="D277" s="4">
        <v>276</v>
      </c>
      <c r="E277" s="3">
        <f t="shared" ca="1" si="16"/>
        <v>0.47</v>
      </c>
      <c r="F277" s="4">
        <f t="shared" ca="1" si="17"/>
        <v>30</v>
      </c>
      <c r="G277" s="5">
        <f ca="1">Graphs!$E$5-Data!A277</f>
        <v>52</v>
      </c>
      <c r="H277" s="9">
        <f ca="1">C277-Graphs!$E$6</f>
        <v>-0.52</v>
      </c>
      <c r="P277" t="e">
        <f ca="1">IF(E277&gt;=Graphs!$E$6,Data!F277,NA())</f>
        <v>#N/A</v>
      </c>
    </row>
    <row r="278" spans="1:16">
      <c r="A278" s="5">
        <f ca="1">CRITBINOM(Graphs!$E$5,Graphs!$C$5,RAND())</f>
        <v>57</v>
      </c>
      <c r="B278" s="2">
        <f t="shared" ca="1" si="15"/>
        <v>942</v>
      </c>
      <c r="C278" s="3">
        <f ca="1">ROUND(A278/Graphs!$E$5,3)</f>
        <v>0.56999999999999995</v>
      </c>
      <c r="D278" s="4">
        <v>277</v>
      </c>
      <c r="E278" s="3">
        <f t="shared" ca="1" si="16"/>
        <v>0.47</v>
      </c>
      <c r="F278" s="4">
        <f t="shared" ca="1" si="17"/>
        <v>31</v>
      </c>
      <c r="G278" s="5">
        <f ca="1">Graphs!$E$5-Data!A278</f>
        <v>43</v>
      </c>
      <c r="H278" s="9">
        <f ca="1">C278-Graphs!$E$6</f>
        <v>-0.43000000000000005</v>
      </c>
      <c r="P278" t="e">
        <f ca="1">IF(E278&gt;=Graphs!$E$6,Data!F278,NA())</f>
        <v>#N/A</v>
      </c>
    </row>
    <row r="279" spans="1:16">
      <c r="A279" s="5">
        <f ca="1">CRITBINOM(Graphs!$E$5,Graphs!$C$5,RAND())</f>
        <v>59</v>
      </c>
      <c r="B279" s="2">
        <f t="shared" ca="1" si="15"/>
        <v>976</v>
      </c>
      <c r="C279" s="3">
        <f ca="1">ROUND(A279/Graphs!$E$5,3)</f>
        <v>0.59</v>
      </c>
      <c r="D279" s="4">
        <v>278</v>
      </c>
      <c r="E279" s="3">
        <f t="shared" ca="1" si="16"/>
        <v>0.47</v>
      </c>
      <c r="F279" s="4">
        <f t="shared" ca="1" si="17"/>
        <v>32</v>
      </c>
      <c r="G279" s="5">
        <f ca="1">Graphs!$E$5-Data!A279</f>
        <v>41</v>
      </c>
      <c r="H279" s="9">
        <f ca="1">C279-Graphs!$E$6</f>
        <v>-0.41000000000000003</v>
      </c>
      <c r="P279" t="e">
        <f ca="1">IF(E279&gt;=Graphs!$E$6,Data!F279,NA())</f>
        <v>#N/A</v>
      </c>
    </row>
    <row r="280" spans="1:16">
      <c r="A280" s="5">
        <f ca="1">CRITBINOM(Graphs!$E$5,Graphs!$C$5,RAND())</f>
        <v>46</v>
      </c>
      <c r="B280" s="2">
        <f t="shared" ca="1" si="15"/>
        <v>246</v>
      </c>
      <c r="C280" s="3">
        <f ca="1">ROUND(A280/Graphs!$E$5,3)</f>
        <v>0.46</v>
      </c>
      <c r="D280" s="4">
        <v>279</v>
      </c>
      <c r="E280" s="3">
        <f t="shared" ca="1" si="16"/>
        <v>0.47</v>
      </c>
      <c r="F280" s="4">
        <f t="shared" ca="1" si="17"/>
        <v>33</v>
      </c>
      <c r="G280" s="5">
        <f ca="1">Graphs!$E$5-Data!A280</f>
        <v>54</v>
      </c>
      <c r="H280" s="9">
        <f ca="1">C280-Graphs!$E$6</f>
        <v>-0.54</v>
      </c>
      <c r="P280" t="e">
        <f ca="1">IF(E280&gt;=Graphs!$E$6,Data!F280,NA())</f>
        <v>#N/A</v>
      </c>
    </row>
    <row r="281" spans="1:16">
      <c r="A281" s="5">
        <f ca="1">CRITBINOM(Graphs!$E$5,Graphs!$C$5,RAND())</f>
        <v>46</v>
      </c>
      <c r="B281" s="2">
        <f t="shared" ca="1" si="15"/>
        <v>246</v>
      </c>
      <c r="C281" s="3">
        <f ca="1">ROUND(A281/Graphs!$E$5,3)</f>
        <v>0.46</v>
      </c>
      <c r="D281" s="4">
        <v>280</v>
      </c>
      <c r="E281" s="3">
        <f t="shared" ca="1" si="16"/>
        <v>0.47</v>
      </c>
      <c r="F281" s="4">
        <f t="shared" ca="1" si="17"/>
        <v>34</v>
      </c>
      <c r="G281" s="5">
        <f ca="1">Graphs!$E$5-Data!A281</f>
        <v>54</v>
      </c>
      <c r="H281" s="9">
        <f ca="1">C281-Graphs!$E$6</f>
        <v>-0.54</v>
      </c>
      <c r="P281" t="e">
        <f ca="1">IF(E281&gt;=Graphs!$E$6,Data!F281,NA())</f>
        <v>#N/A</v>
      </c>
    </row>
    <row r="282" spans="1:16">
      <c r="A282" s="5">
        <f ca="1">CRITBINOM(Graphs!$E$5,Graphs!$C$5,RAND())</f>
        <v>54</v>
      </c>
      <c r="B282" s="2">
        <f t="shared" ca="1" si="15"/>
        <v>823</v>
      </c>
      <c r="C282" s="3">
        <f ca="1">ROUND(A282/Graphs!$E$5,3)</f>
        <v>0.54</v>
      </c>
      <c r="D282" s="4">
        <v>281</v>
      </c>
      <c r="E282" s="3">
        <f t="shared" ca="1" si="16"/>
        <v>0.47</v>
      </c>
      <c r="F282" s="4">
        <f t="shared" ca="1" si="17"/>
        <v>35</v>
      </c>
      <c r="G282" s="5">
        <f ca="1">Graphs!$E$5-Data!A282</f>
        <v>46</v>
      </c>
      <c r="H282" s="9">
        <f ca="1">C282-Graphs!$E$6</f>
        <v>-0.45999999999999996</v>
      </c>
      <c r="P282" t="e">
        <f ca="1">IF(E282&gt;=Graphs!$E$6,Data!F282,NA())</f>
        <v>#N/A</v>
      </c>
    </row>
    <row r="283" spans="1:16">
      <c r="A283" s="5">
        <f ca="1">CRITBINOM(Graphs!$E$5,Graphs!$C$5,RAND())</f>
        <v>56</v>
      </c>
      <c r="B283" s="2">
        <f t="shared" ca="1" si="15"/>
        <v>912</v>
      </c>
      <c r="C283" s="3">
        <f ca="1">ROUND(A283/Graphs!$E$5,3)</f>
        <v>0.56000000000000005</v>
      </c>
      <c r="D283" s="4">
        <v>282</v>
      </c>
      <c r="E283" s="3">
        <f t="shared" ca="1" si="16"/>
        <v>0.47</v>
      </c>
      <c r="F283" s="4">
        <f t="shared" ca="1" si="17"/>
        <v>36</v>
      </c>
      <c r="G283" s="5">
        <f ca="1">Graphs!$E$5-Data!A283</f>
        <v>44</v>
      </c>
      <c r="H283" s="9">
        <f ca="1">C283-Graphs!$E$6</f>
        <v>-0.43999999999999995</v>
      </c>
      <c r="P283" t="e">
        <f ca="1">IF(E283&gt;=Graphs!$E$6,Data!F283,NA())</f>
        <v>#N/A</v>
      </c>
    </row>
    <row r="284" spans="1:16">
      <c r="A284" s="5">
        <f ca="1">CRITBINOM(Graphs!$E$5,Graphs!$C$5,RAND())</f>
        <v>49</v>
      </c>
      <c r="B284" s="2">
        <f t="shared" ca="1" si="15"/>
        <v>477</v>
      </c>
      <c r="C284" s="3">
        <f ca="1">ROUND(A284/Graphs!$E$5,3)</f>
        <v>0.49</v>
      </c>
      <c r="D284" s="4">
        <v>283</v>
      </c>
      <c r="E284" s="3">
        <f t="shared" ca="1" si="16"/>
        <v>0.47</v>
      </c>
      <c r="F284" s="4">
        <f t="shared" ca="1" si="17"/>
        <v>37</v>
      </c>
      <c r="G284" s="5">
        <f ca="1">Graphs!$E$5-Data!A284</f>
        <v>51</v>
      </c>
      <c r="H284" s="9">
        <f ca="1">C284-Graphs!$E$6</f>
        <v>-0.51</v>
      </c>
      <c r="P284" t="e">
        <f ca="1">IF(E284&gt;=Graphs!$E$6,Data!F284,NA())</f>
        <v>#N/A</v>
      </c>
    </row>
    <row r="285" spans="1:16">
      <c r="A285" s="5">
        <f ca="1">CRITBINOM(Graphs!$E$5,Graphs!$C$5,RAND())</f>
        <v>51</v>
      </c>
      <c r="B285" s="2">
        <f t="shared" ca="1" si="15"/>
        <v>632</v>
      </c>
      <c r="C285" s="3">
        <f ca="1">ROUND(A285/Graphs!$E$5,3)</f>
        <v>0.51</v>
      </c>
      <c r="D285" s="4">
        <v>284</v>
      </c>
      <c r="E285" s="3">
        <f t="shared" ca="1" si="16"/>
        <v>0.47</v>
      </c>
      <c r="F285" s="4">
        <f t="shared" ca="1" si="17"/>
        <v>38</v>
      </c>
      <c r="G285" s="5">
        <f ca="1">Graphs!$E$5-Data!A285</f>
        <v>49</v>
      </c>
      <c r="H285" s="9">
        <f ca="1">C285-Graphs!$E$6</f>
        <v>-0.49</v>
      </c>
      <c r="P285" t="e">
        <f ca="1">IF(E285&gt;=Graphs!$E$6,Data!F285,NA())</f>
        <v>#N/A</v>
      </c>
    </row>
    <row r="286" spans="1:16">
      <c r="A286" s="5">
        <f ca="1">CRITBINOM(Graphs!$E$5,Graphs!$C$5,RAND())</f>
        <v>45</v>
      </c>
      <c r="B286" s="2">
        <f t="shared" ca="1" si="15"/>
        <v>195</v>
      </c>
      <c r="C286" s="3">
        <f ca="1">ROUND(A286/Graphs!$E$5,3)</f>
        <v>0.45</v>
      </c>
      <c r="D286" s="4">
        <v>285</v>
      </c>
      <c r="E286" s="3">
        <f t="shared" ca="1" si="16"/>
        <v>0.47</v>
      </c>
      <c r="F286" s="4">
        <f t="shared" ca="1" si="17"/>
        <v>39</v>
      </c>
      <c r="G286" s="5">
        <f ca="1">Graphs!$E$5-Data!A286</f>
        <v>55</v>
      </c>
      <c r="H286" s="9">
        <f ca="1">C286-Graphs!$E$6</f>
        <v>-0.55000000000000004</v>
      </c>
      <c r="P286" t="e">
        <f ca="1">IF(E286&gt;=Graphs!$E$6,Data!F286,NA())</f>
        <v>#N/A</v>
      </c>
    </row>
    <row r="287" spans="1:16">
      <c r="A287" s="5">
        <f ca="1">CRITBINOM(Graphs!$E$5,Graphs!$C$5,RAND())</f>
        <v>64</v>
      </c>
      <c r="B287" s="2">
        <f t="shared" ca="1" si="15"/>
        <v>997</v>
      </c>
      <c r="C287" s="3">
        <f ca="1">ROUND(A287/Graphs!$E$5,3)</f>
        <v>0.64</v>
      </c>
      <c r="D287" s="4">
        <v>286</v>
      </c>
      <c r="E287" s="3">
        <f t="shared" ca="1" si="16"/>
        <v>0.47</v>
      </c>
      <c r="F287" s="4">
        <f t="shared" ca="1" si="17"/>
        <v>40</v>
      </c>
      <c r="G287" s="5">
        <f ca="1">Graphs!$E$5-Data!A287</f>
        <v>36</v>
      </c>
      <c r="H287" s="9">
        <f ca="1">C287-Graphs!$E$6</f>
        <v>-0.36</v>
      </c>
      <c r="P287" t="e">
        <f ca="1">IF(E287&gt;=Graphs!$E$6,Data!F287,NA())</f>
        <v>#N/A</v>
      </c>
    </row>
    <row r="288" spans="1:16">
      <c r="A288" s="5">
        <f ca="1">CRITBINOM(Graphs!$E$5,Graphs!$C$5,RAND())</f>
        <v>46</v>
      </c>
      <c r="B288" s="2">
        <f t="shared" ca="1" si="15"/>
        <v>246</v>
      </c>
      <c r="C288" s="3">
        <f ca="1">ROUND(A288/Graphs!$E$5,3)</f>
        <v>0.46</v>
      </c>
      <c r="D288" s="4">
        <v>287</v>
      </c>
      <c r="E288" s="3">
        <f t="shared" ca="1" si="16"/>
        <v>0.47</v>
      </c>
      <c r="F288" s="4">
        <f t="shared" ca="1" si="17"/>
        <v>41</v>
      </c>
      <c r="G288" s="5">
        <f ca="1">Graphs!$E$5-Data!A288</f>
        <v>54</v>
      </c>
      <c r="H288" s="9">
        <f ca="1">C288-Graphs!$E$6</f>
        <v>-0.54</v>
      </c>
      <c r="P288" t="e">
        <f ca="1">IF(E288&gt;=Graphs!$E$6,Data!F288,NA())</f>
        <v>#N/A</v>
      </c>
    </row>
    <row r="289" spans="1:16">
      <c r="A289" s="5">
        <f ca="1">CRITBINOM(Graphs!$E$5,Graphs!$C$5,RAND())</f>
        <v>43</v>
      </c>
      <c r="B289" s="2">
        <f t="shared" ca="1" si="15"/>
        <v>116</v>
      </c>
      <c r="C289" s="3">
        <f ca="1">ROUND(A289/Graphs!$E$5,3)</f>
        <v>0.43</v>
      </c>
      <c r="D289" s="4">
        <v>288</v>
      </c>
      <c r="E289" s="3">
        <f t="shared" ca="1" si="16"/>
        <v>0.47</v>
      </c>
      <c r="F289" s="4">
        <f t="shared" ca="1" si="17"/>
        <v>42</v>
      </c>
      <c r="G289" s="5">
        <f ca="1">Graphs!$E$5-Data!A289</f>
        <v>57</v>
      </c>
      <c r="H289" s="9">
        <f ca="1">C289-Graphs!$E$6</f>
        <v>-0.57000000000000006</v>
      </c>
      <c r="P289" t="e">
        <f ca="1">IF(E289&gt;=Graphs!$E$6,Data!F289,NA())</f>
        <v>#N/A</v>
      </c>
    </row>
    <row r="290" spans="1:16">
      <c r="A290" s="5">
        <f ca="1">CRITBINOM(Graphs!$E$5,Graphs!$C$5,RAND())</f>
        <v>46</v>
      </c>
      <c r="B290" s="2">
        <f t="shared" ca="1" si="15"/>
        <v>246</v>
      </c>
      <c r="C290" s="3">
        <f ca="1">ROUND(A290/Graphs!$E$5,3)</f>
        <v>0.46</v>
      </c>
      <c r="D290" s="4">
        <v>289</v>
      </c>
      <c r="E290" s="3">
        <f t="shared" ca="1" si="16"/>
        <v>0.47</v>
      </c>
      <c r="F290" s="4">
        <f t="shared" ca="1" si="17"/>
        <v>43</v>
      </c>
      <c r="G290" s="5">
        <f ca="1">Graphs!$E$5-Data!A290</f>
        <v>54</v>
      </c>
      <c r="H290" s="9">
        <f ca="1">C290-Graphs!$E$6</f>
        <v>-0.54</v>
      </c>
      <c r="P290" t="e">
        <f ca="1">IF(E290&gt;=Graphs!$E$6,Data!F290,NA())</f>
        <v>#N/A</v>
      </c>
    </row>
    <row r="291" spans="1:16">
      <c r="A291" s="5">
        <f ca="1">CRITBINOM(Graphs!$E$5,Graphs!$C$5,RAND())</f>
        <v>58</v>
      </c>
      <c r="B291" s="2">
        <f t="shared" ca="1" si="15"/>
        <v>963</v>
      </c>
      <c r="C291" s="3">
        <f ca="1">ROUND(A291/Graphs!$E$5,3)</f>
        <v>0.57999999999999996</v>
      </c>
      <c r="D291" s="4">
        <v>290</v>
      </c>
      <c r="E291" s="3">
        <f t="shared" ca="1" si="16"/>
        <v>0.47</v>
      </c>
      <c r="F291" s="4">
        <f t="shared" ca="1" si="17"/>
        <v>44</v>
      </c>
      <c r="G291" s="5">
        <f ca="1">Graphs!$E$5-Data!A291</f>
        <v>42</v>
      </c>
      <c r="H291" s="9">
        <f ca="1">C291-Graphs!$E$6</f>
        <v>-0.42000000000000004</v>
      </c>
      <c r="P291" t="e">
        <f ca="1">IF(E291&gt;=Graphs!$E$6,Data!F291,NA())</f>
        <v>#N/A</v>
      </c>
    </row>
    <row r="292" spans="1:16">
      <c r="A292" s="5">
        <f ca="1">CRITBINOM(Graphs!$E$5,Graphs!$C$5,RAND())</f>
        <v>53</v>
      </c>
      <c r="B292" s="2">
        <f t="shared" ca="1" si="15"/>
        <v>767</v>
      </c>
      <c r="C292" s="3">
        <f ca="1">ROUND(A292/Graphs!$E$5,3)</f>
        <v>0.53</v>
      </c>
      <c r="D292" s="4">
        <v>291</v>
      </c>
      <c r="E292" s="3">
        <f t="shared" ca="1" si="16"/>
        <v>0.47</v>
      </c>
      <c r="F292" s="4">
        <f t="shared" ca="1" si="17"/>
        <v>45</v>
      </c>
      <c r="G292" s="5">
        <f ca="1">Graphs!$E$5-Data!A292</f>
        <v>47</v>
      </c>
      <c r="H292" s="9">
        <f ca="1">C292-Graphs!$E$6</f>
        <v>-0.47</v>
      </c>
      <c r="P292" t="e">
        <f ca="1">IF(E292&gt;=Graphs!$E$6,Data!F292,NA())</f>
        <v>#N/A</v>
      </c>
    </row>
    <row r="293" spans="1:16">
      <c r="A293" s="5">
        <f ca="1">CRITBINOM(Graphs!$E$5,Graphs!$C$5,RAND())</f>
        <v>51</v>
      </c>
      <c r="B293" s="2">
        <f t="shared" ca="1" si="15"/>
        <v>632</v>
      </c>
      <c r="C293" s="3">
        <f ca="1">ROUND(A293/Graphs!$E$5,3)</f>
        <v>0.51</v>
      </c>
      <c r="D293" s="4">
        <v>292</v>
      </c>
      <c r="E293" s="3">
        <f t="shared" ca="1" si="16"/>
        <v>0.47</v>
      </c>
      <c r="F293" s="4">
        <f t="shared" ca="1" si="17"/>
        <v>46</v>
      </c>
      <c r="G293" s="5">
        <f ca="1">Graphs!$E$5-Data!A293</f>
        <v>49</v>
      </c>
      <c r="H293" s="9">
        <f ca="1">C293-Graphs!$E$6</f>
        <v>-0.49</v>
      </c>
      <c r="P293" t="e">
        <f ca="1">IF(E293&gt;=Graphs!$E$6,Data!F293,NA())</f>
        <v>#N/A</v>
      </c>
    </row>
    <row r="294" spans="1:16">
      <c r="A294" s="5">
        <f ca="1">CRITBINOM(Graphs!$E$5,Graphs!$C$5,RAND())</f>
        <v>60</v>
      </c>
      <c r="B294" s="2">
        <f t="shared" ca="1" si="15"/>
        <v>982</v>
      </c>
      <c r="C294" s="3">
        <f ca="1">ROUND(A294/Graphs!$E$5,3)</f>
        <v>0.6</v>
      </c>
      <c r="D294" s="4">
        <v>293</v>
      </c>
      <c r="E294" s="3">
        <f t="shared" ca="1" si="16"/>
        <v>0.47</v>
      </c>
      <c r="F294" s="4">
        <f t="shared" ca="1" si="17"/>
        <v>47</v>
      </c>
      <c r="G294" s="5">
        <f ca="1">Graphs!$E$5-Data!A294</f>
        <v>40</v>
      </c>
      <c r="H294" s="9">
        <f ca="1">C294-Graphs!$E$6</f>
        <v>-0.4</v>
      </c>
      <c r="P294" t="e">
        <f ca="1">IF(E294&gt;=Graphs!$E$6,Data!F294,NA())</f>
        <v>#N/A</v>
      </c>
    </row>
    <row r="295" spans="1:16">
      <c r="A295" s="5">
        <f ca="1">CRITBINOM(Graphs!$E$5,Graphs!$C$5,RAND())</f>
        <v>52</v>
      </c>
      <c r="B295" s="2">
        <f t="shared" ca="1" si="15"/>
        <v>693</v>
      </c>
      <c r="C295" s="3">
        <f ca="1">ROUND(A295/Graphs!$E$5,3)</f>
        <v>0.52</v>
      </c>
      <c r="D295" s="4">
        <v>294</v>
      </c>
      <c r="E295" s="3">
        <f t="shared" ca="1" si="16"/>
        <v>0.47</v>
      </c>
      <c r="F295" s="4">
        <f t="shared" ca="1" si="17"/>
        <v>48</v>
      </c>
      <c r="G295" s="5">
        <f ca="1">Graphs!$E$5-Data!A295</f>
        <v>48</v>
      </c>
      <c r="H295" s="9">
        <f ca="1">C295-Graphs!$E$6</f>
        <v>-0.48</v>
      </c>
      <c r="P295" t="e">
        <f ca="1">IF(E295&gt;=Graphs!$E$6,Data!F295,NA())</f>
        <v>#N/A</v>
      </c>
    </row>
    <row r="296" spans="1:16">
      <c r="A296" s="5">
        <f ca="1">CRITBINOM(Graphs!$E$5,Graphs!$C$5,RAND())</f>
        <v>53</v>
      </c>
      <c r="B296" s="2">
        <f t="shared" ca="1" si="15"/>
        <v>767</v>
      </c>
      <c r="C296" s="3">
        <f ca="1">ROUND(A296/Graphs!$E$5,3)</f>
        <v>0.53</v>
      </c>
      <c r="D296" s="4">
        <v>295</v>
      </c>
      <c r="E296" s="3">
        <f t="shared" ca="1" si="16"/>
        <v>0.47</v>
      </c>
      <c r="F296" s="4">
        <f t="shared" ca="1" si="17"/>
        <v>49</v>
      </c>
      <c r="G296" s="5">
        <f ca="1">Graphs!$E$5-Data!A296</f>
        <v>47</v>
      </c>
      <c r="H296" s="9">
        <f ca="1">C296-Graphs!$E$6</f>
        <v>-0.47</v>
      </c>
      <c r="P296" t="e">
        <f ca="1">IF(E296&gt;=Graphs!$E$6,Data!F296,NA())</f>
        <v>#N/A</v>
      </c>
    </row>
    <row r="297" spans="1:16">
      <c r="A297" s="5">
        <f ca="1">CRITBINOM(Graphs!$E$5,Graphs!$C$5,RAND())</f>
        <v>50</v>
      </c>
      <c r="B297" s="2">
        <f t="shared" ca="1" si="15"/>
        <v>559</v>
      </c>
      <c r="C297" s="3">
        <f ca="1">ROUND(A297/Graphs!$E$5,3)</f>
        <v>0.5</v>
      </c>
      <c r="D297" s="4">
        <v>296</v>
      </c>
      <c r="E297" s="3">
        <f t="shared" ca="1" si="16"/>
        <v>0.47</v>
      </c>
      <c r="F297" s="4">
        <f t="shared" ca="1" si="17"/>
        <v>50</v>
      </c>
      <c r="G297" s="5">
        <f ca="1">Graphs!$E$5-Data!A297</f>
        <v>50</v>
      </c>
      <c r="H297" s="9">
        <f ca="1">C297-Graphs!$E$6</f>
        <v>-0.5</v>
      </c>
      <c r="P297" t="e">
        <f ca="1">IF(E297&gt;=Graphs!$E$6,Data!F297,NA())</f>
        <v>#N/A</v>
      </c>
    </row>
    <row r="298" spans="1:16">
      <c r="A298" s="5">
        <f ca="1">CRITBINOM(Graphs!$E$5,Graphs!$C$5,RAND())</f>
        <v>56</v>
      </c>
      <c r="B298" s="2">
        <f t="shared" ca="1" si="15"/>
        <v>912</v>
      </c>
      <c r="C298" s="3">
        <f ca="1">ROUND(A298/Graphs!$E$5,3)</f>
        <v>0.56000000000000005</v>
      </c>
      <c r="D298" s="4">
        <v>297</v>
      </c>
      <c r="E298" s="3">
        <f t="shared" ca="1" si="16"/>
        <v>0.47</v>
      </c>
      <c r="F298" s="4">
        <f t="shared" ca="1" si="17"/>
        <v>51</v>
      </c>
      <c r="G298" s="5">
        <f ca="1">Graphs!$E$5-Data!A298</f>
        <v>44</v>
      </c>
      <c r="H298" s="9">
        <f ca="1">C298-Graphs!$E$6</f>
        <v>-0.43999999999999995</v>
      </c>
      <c r="P298" t="e">
        <f ca="1">IF(E298&gt;=Graphs!$E$6,Data!F298,NA())</f>
        <v>#N/A</v>
      </c>
    </row>
    <row r="299" spans="1:16">
      <c r="A299" s="5">
        <f ca="1">CRITBINOM(Graphs!$E$5,Graphs!$C$5,RAND())</f>
        <v>56</v>
      </c>
      <c r="B299" s="2">
        <f t="shared" ca="1" si="15"/>
        <v>912</v>
      </c>
      <c r="C299" s="3">
        <f ca="1">ROUND(A299/Graphs!$E$5,3)</f>
        <v>0.56000000000000005</v>
      </c>
      <c r="D299" s="4">
        <v>298</v>
      </c>
      <c r="E299" s="3">
        <f t="shared" ca="1" si="16"/>
        <v>0.47</v>
      </c>
      <c r="F299" s="4">
        <f t="shared" ca="1" si="17"/>
        <v>52</v>
      </c>
      <c r="G299" s="5">
        <f ca="1">Graphs!$E$5-Data!A299</f>
        <v>44</v>
      </c>
      <c r="H299" s="9">
        <f ca="1">C299-Graphs!$E$6</f>
        <v>-0.43999999999999995</v>
      </c>
      <c r="P299" t="e">
        <f ca="1">IF(E299&gt;=Graphs!$E$6,Data!F299,NA())</f>
        <v>#N/A</v>
      </c>
    </row>
    <row r="300" spans="1:16">
      <c r="A300" s="5">
        <f ca="1">CRITBINOM(Graphs!$E$5,Graphs!$C$5,RAND())</f>
        <v>58</v>
      </c>
      <c r="B300" s="2">
        <f t="shared" ca="1" si="15"/>
        <v>963</v>
      </c>
      <c r="C300" s="3">
        <f ca="1">ROUND(A300/Graphs!$E$5,3)</f>
        <v>0.57999999999999996</v>
      </c>
      <c r="D300" s="4">
        <v>299</v>
      </c>
      <c r="E300" s="3">
        <f t="shared" ca="1" si="16"/>
        <v>0.47</v>
      </c>
      <c r="F300" s="4">
        <f t="shared" ca="1" si="17"/>
        <v>53</v>
      </c>
      <c r="G300" s="5">
        <f ca="1">Graphs!$E$5-Data!A300</f>
        <v>42</v>
      </c>
      <c r="H300" s="9">
        <f ca="1">C300-Graphs!$E$6</f>
        <v>-0.42000000000000004</v>
      </c>
      <c r="P300" t="e">
        <f ca="1">IF(E300&gt;=Graphs!$E$6,Data!F300,NA())</f>
        <v>#N/A</v>
      </c>
    </row>
    <row r="301" spans="1:16">
      <c r="A301" s="5">
        <f ca="1">CRITBINOM(Graphs!$E$5,Graphs!$C$5,RAND())</f>
        <v>44</v>
      </c>
      <c r="B301" s="2">
        <f t="shared" ca="1" si="15"/>
        <v>151</v>
      </c>
      <c r="C301" s="3">
        <f ca="1">ROUND(A301/Graphs!$E$5,3)</f>
        <v>0.44</v>
      </c>
      <c r="D301" s="4">
        <v>300</v>
      </c>
      <c r="E301" s="3">
        <f t="shared" ca="1" si="16"/>
        <v>0.47</v>
      </c>
      <c r="F301" s="4">
        <f t="shared" ca="1" si="17"/>
        <v>54</v>
      </c>
      <c r="G301" s="5">
        <f ca="1">Graphs!$E$5-Data!A301</f>
        <v>56</v>
      </c>
      <c r="H301" s="9">
        <f ca="1">C301-Graphs!$E$6</f>
        <v>-0.56000000000000005</v>
      </c>
      <c r="P301" t="e">
        <f ca="1">IF(E301&gt;=Graphs!$E$6,Data!F301,NA())</f>
        <v>#N/A</v>
      </c>
    </row>
    <row r="302" spans="1:16">
      <c r="A302" s="5">
        <f ca="1">CRITBINOM(Graphs!$E$5,Graphs!$C$5,RAND())</f>
        <v>49</v>
      </c>
      <c r="B302" s="2">
        <f t="shared" ca="1" si="15"/>
        <v>477</v>
      </c>
      <c r="C302" s="3">
        <f ca="1">ROUND(A302/Graphs!$E$5,3)</f>
        <v>0.49</v>
      </c>
      <c r="D302" s="4">
        <v>301</v>
      </c>
      <c r="E302" s="3">
        <f t="shared" ca="1" si="16"/>
        <v>0.47</v>
      </c>
      <c r="F302" s="4">
        <f t="shared" ca="1" si="17"/>
        <v>55</v>
      </c>
      <c r="G302" s="5">
        <f ca="1">Graphs!$E$5-Data!A302</f>
        <v>51</v>
      </c>
      <c r="H302" s="9">
        <f ca="1">C302-Graphs!$E$6</f>
        <v>-0.51</v>
      </c>
      <c r="P302" t="e">
        <f ca="1">IF(E302&gt;=Graphs!$E$6,Data!F302,NA())</f>
        <v>#N/A</v>
      </c>
    </row>
    <row r="303" spans="1:16">
      <c r="A303" s="5">
        <f ca="1">CRITBINOM(Graphs!$E$5,Graphs!$C$5,RAND())</f>
        <v>46</v>
      </c>
      <c r="B303" s="2">
        <f t="shared" ca="1" si="15"/>
        <v>246</v>
      </c>
      <c r="C303" s="3">
        <f ca="1">ROUND(A303/Graphs!$E$5,3)</f>
        <v>0.46</v>
      </c>
      <c r="D303" s="4">
        <v>302</v>
      </c>
      <c r="E303" s="3">
        <f t="shared" ca="1" si="16"/>
        <v>0.47</v>
      </c>
      <c r="F303" s="4">
        <f t="shared" ca="1" si="17"/>
        <v>56</v>
      </c>
      <c r="G303" s="5">
        <f ca="1">Graphs!$E$5-Data!A303</f>
        <v>54</v>
      </c>
      <c r="H303" s="9">
        <f ca="1">C303-Graphs!$E$6</f>
        <v>-0.54</v>
      </c>
      <c r="P303" t="e">
        <f ca="1">IF(E303&gt;=Graphs!$E$6,Data!F303,NA())</f>
        <v>#N/A</v>
      </c>
    </row>
    <row r="304" spans="1:16">
      <c r="A304" s="5">
        <f ca="1">CRITBINOM(Graphs!$E$5,Graphs!$C$5,RAND())</f>
        <v>58</v>
      </c>
      <c r="B304" s="2">
        <f t="shared" ca="1" si="15"/>
        <v>963</v>
      </c>
      <c r="C304" s="3">
        <f ca="1">ROUND(A304/Graphs!$E$5,3)</f>
        <v>0.57999999999999996</v>
      </c>
      <c r="D304" s="4">
        <v>303</v>
      </c>
      <c r="E304" s="3">
        <f t="shared" ca="1" si="16"/>
        <v>0.47</v>
      </c>
      <c r="F304" s="4">
        <f t="shared" ca="1" si="17"/>
        <v>57</v>
      </c>
      <c r="G304" s="5">
        <f ca="1">Graphs!$E$5-Data!A304</f>
        <v>42</v>
      </c>
      <c r="H304" s="9">
        <f ca="1">C304-Graphs!$E$6</f>
        <v>-0.42000000000000004</v>
      </c>
      <c r="P304" t="e">
        <f ca="1">IF(E304&gt;=Graphs!$E$6,Data!F304,NA())</f>
        <v>#N/A</v>
      </c>
    </row>
    <row r="305" spans="1:16">
      <c r="A305" s="5">
        <f ca="1">CRITBINOM(Graphs!$E$5,Graphs!$C$5,RAND())</f>
        <v>47</v>
      </c>
      <c r="B305" s="2">
        <f t="shared" ca="1" si="15"/>
        <v>303</v>
      </c>
      <c r="C305" s="3">
        <f ca="1">ROUND(A305/Graphs!$E$5,3)</f>
        <v>0.47</v>
      </c>
      <c r="D305" s="4">
        <v>304</v>
      </c>
      <c r="E305" s="3">
        <f t="shared" ca="1" si="16"/>
        <v>0.48</v>
      </c>
      <c r="F305" s="4">
        <f t="shared" ca="1" si="17"/>
        <v>1</v>
      </c>
      <c r="G305" s="5">
        <f ca="1">Graphs!$E$5-Data!A305</f>
        <v>53</v>
      </c>
      <c r="H305" s="9">
        <f ca="1">C305-Graphs!$E$6</f>
        <v>-0.53</v>
      </c>
      <c r="P305" t="e">
        <f ca="1">IF(E305&gt;=Graphs!$E$6,Data!F305,NA())</f>
        <v>#N/A</v>
      </c>
    </row>
    <row r="306" spans="1:16">
      <c r="A306" s="5">
        <f ca="1">CRITBINOM(Graphs!$E$5,Graphs!$C$5,RAND())</f>
        <v>47</v>
      </c>
      <c r="B306" s="2">
        <f t="shared" ca="1" si="15"/>
        <v>303</v>
      </c>
      <c r="C306" s="3">
        <f ca="1">ROUND(A306/Graphs!$E$5,3)</f>
        <v>0.47</v>
      </c>
      <c r="D306" s="4">
        <v>305</v>
      </c>
      <c r="E306" s="3">
        <f t="shared" ca="1" si="16"/>
        <v>0.48</v>
      </c>
      <c r="F306" s="4">
        <f t="shared" ca="1" si="17"/>
        <v>2</v>
      </c>
      <c r="G306" s="5">
        <f ca="1">Graphs!$E$5-Data!A306</f>
        <v>53</v>
      </c>
      <c r="H306" s="9">
        <f ca="1">C306-Graphs!$E$6</f>
        <v>-0.53</v>
      </c>
      <c r="P306" t="e">
        <f ca="1">IF(E306&gt;=Graphs!$E$6,Data!F306,NA())</f>
        <v>#N/A</v>
      </c>
    </row>
    <row r="307" spans="1:16">
      <c r="A307" s="5">
        <f ca="1">CRITBINOM(Graphs!$E$5,Graphs!$C$5,RAND())</f>
        <v>56</v>
      </c>
      <c r="B307" s="2">
        <f t="shared" ca="1" si="15"/>
        <v>912</v>
      </c>
      <c r="C307" s="3">
        <f ca="1">ROUND(A307/Graphs!$E$5,3)</f>
        <v>0.56000000000000005</v>
      </c>
      <c r="D307" s="4">
        <v>306</v>
      </c>
      <c r="E307" s="3">
        <f t="shared" ca="1" si="16"/>
        <v>0.48</v>
      </c>
      <c r="F307" s="4">
        <f t="shared" ca="1" si="17"/>
        <v>3</v>
      </c>
      <c r="G307" s="5">
        <f ca="1">Graphs!$E$5-Data!A307</f>
        <v>44</v>
      </c>
      <c r="H307" s="9">
        <f ca="1">C307-Graphs!$E$6</f>
        <v>-0.43999999999999995</v>
      </c>
      <c r="P307" t="e">
        <f ca="1">IF(E307&gt;=Graphs!$E$6,Data!F307,NA())</f>
        <v>#N/A</v>
      </c>
    </row>
    <row r="308" spans="1:16">
      <c r="A308" s="5">
        <f ca="1">CRITBINOM(Graphs!$E$5,Graphs!$C$5,RAND())</f>
        <v>55</v>
      </c>
      <c r="B308" s="2">
        <f t="shared" ca="1" si="15"/>
        <v>871</v>
      </c>
      <c r="C308" s="3">
        <f ca="1">ROUND(A308/Graphs!$E$5,3)</f>
        <v>0.55000000000000004</v>
      </c>
      <c r="D308" s="4">
        <v>307</v>
      </c>
      <c r="E308" s="3">
        <f t="shared" ca="1" si="16"/>
        <v>0.48</v>
      </c>
      <c r="F308" s="4">
        <f t="shared" ca="1" si="17"/>
        <v>4</v>
      </c>
      <c r="G308" s="5">
        <f ca="1">Graphs!$E$5-Data!A308</f>
        <v>45</v>
      </c>
      <c r="H308" s="9">
        <f ca="1">C308-Graphs!$E$6</f>
        <v>-0.44999999999999996</v>
      </c>
      <c r="P308" t="e">
        <f ca="1">IF(E308&gt;=Graphs!$E$6,Data!F308,NA())</f>
        <v>#N/A</v>
      </c>
    </row>
    <row r="309" spans="1:16">
      <c r="A309" s="5">
        <f ca="1">CRITBINOM(Graphs!$E$5,Graphs!$C$5,RAND())</f>
        <v>49</v>
      </c>
      <c r="B309" s="2">
        <f t="shared" ca="1" si="15"/>
        <v>477</v>
      </c>
      <c r="C309" s="3">
        <f ca="1">ROUND(A309/Graphs!$E$5,3)</f>
        <v>0.49</v>
      </c>
      <c r="D309" s="4">
        <v>308</v>
      </c>
      <c r="E309" s="3">
        <f t="shared" ca="1" si="16"/>
        <v>0.48</v>
      </c>
      <c r="F309" s="4">
        <f t="shared" ca="1" si="17"/>
        <v>5</v>
      </c>
      <c r="G309" s="5">
        <f ca="1">Graphs!$E$5-Data!A309</f>
        <v>51</v>
      </c>
      <c r="H309" s="9">
        <f ca="1">C309-Graphs!$E$6</f>
        <v>-0.51</v>
      </c>
      <c r="P309" t="e">
        <f ca="1">IF(E309&gt;=Graphs!$E$6,Data!F309,NA())</f>
        <v>#N/A</v>
      </c>
    </row>
    <row r="310" spans="1:16">
      <c r="A310" s="5">
        <f ca="1">CRITBINOM(Graphs!$E$5,Graphs!$C$5,RAND())</f>
        <v>42</v>
      </c>
      <c r="B310" s="2">
        <f t="shared" ca="1" si="15"/>
        <v>77</v>
      </c>
      <c r="C310" s="3">
        <f ca="1">ROUND(A310/Graphs!$E$5,3)</f>
        <v>0.42</v>
      </c>
      <c r="D310" s="4">
        <v>309</v>
      </c>
      <c r="E310" s="3">
        <f t="shared" ca="1" si="16"/>
        <v>0.48</v>
      </c>
      <c r="F310" s="4">
        <f t="shared" ca="1" si="17"/>
        <v>6</v>
      </c>
      <c r="G310" s="5">
        <f ca="1">Graphs!$E$5-Data!A310</f>
        <v>58</v>
      </c>
      <c r="H310" s="9">
        <f ca="1">C310-Graphs!$E$6</f>
        <v>-0.58000000000000007</v>
      </c>
      <c r="P310" t="e">
        <f ca="1">IF(E310&gt;=Graphs!$E$6,Data!F310,NA())</f>
        <v>#N/A</v>
      </c>
    </row>
    <row r="311" spans="1:16">
      <c r="A311" s="5">
        <f ca="1">CRITBINOM(Graphs!$E$5,Graphs!$C$5,RAND())</f>
        <v>51</v>
      </c>
      <c r="B311" s="2">
        <f t="shared" ca="1" si="15"/>
        <v>632</v>
      </c>
      <c r="C311" s="3">
        <f ca="1">ROUND(A311/Graphs!$E$5,3)</f>
        <v>0.51</v>
      </c>
      <c r="D311" s="4">
        <v>310</v>
      </c>
      <c r="E311" s="3">
        <f t="shared" ca="1" si="16"/>
        <v>0.48</v>
      </c>
      <c r="F311" s="4">
        <f t="shared" ca="1" si="17"/>
        <v>7</v>
      </c>
      <c r="G311" s="5">
        <f ca="1">Graphs!$E$5-Data!A311</f>
        <v>49</v>
      </c>
      <c r="H311" s="9">
        <f ca="1">C311-Graphs!$E$6</f>
        <v>-0.49</v>
      </c>
      <c r="P311" t="e">
        <f ca="1">IF(E311&gt;=Graphs!$E$6,Data!F311,NA())</f>
        <v>#N/A</v>
      </c>
    </row>
    <row r="312" spans="1:16">
      <c r="A312" s="5">
        <f ca="1">CRITBINOM(Graphs!$E$5,Graphs!$C$5,RAND())</f>
        <v>47</v>
      </c>
      <c r="B312" s="2">
        <f t="shared" ca="1" si="15"/>
        <v>303</v>
      </c>
      <c r="C312" s="3">
        <f ca="1">ROUND(A312/Graphs!$E$5,3)</f>
        <v>0.47</v>
      </c>
      <c r="D312" s="4">
        <v>311</v>
      </c>
      <c r="E312" s="3">
        <f t="shared" ca="1" si="16"/>
        <v>0.48</v>
      </c>
      <c r="F312" s="4">
        <f t="shared" ca="1" si="17"/>
        <v>8</v>
      </c>
      <c r="G312" s="5">
        <f ca="1">Graphs!$E$5-Data!A312</f>
        <v>53</v>
      </c>
      <c r="H312" s="9">
        <f ca="1">C312-Graphs!$E$6</f>
        <v>-0.53</v>
      </c>
      <c r="P312" t="e">
        <f ca="1">IF(E312&gt;=Graphs!$E$6,Data!F312,NA())</f>
        <v>#N/A</v>
      </c>
    </row>
    <row r="313" spans="1:16">
      <c r="A313" s="5">
        <f ca="1">CRITBINOM(Graphs!$E$5,Graphs!$C$5,RAND())</f>
        <v>48</v>
      </c>
      <c r="B313" s="2">
        <f t="shared" ca="1" si="15"/>
        <v>388</v>
      </c>
      <c r="C313" s="3">
        <f ca="1">ROUND(A313/Graphs!$E$5,3)</f>
        <v>0.48</v>
      </c>
      <c r="D313" s="4">
        <v>312</v>
      </c>
      <c r="E313" s="3">
        <f t="shared" ca="1" si="16"/>
        <v>0.48</v>
      </c>
      <c r="F313" s="4">
        <f t="shared" ca="1" si="17"/>
        <v>9</v>
      </c>
      <c r="G313" s="5">
        <f ca="1">Graphs!$E$5-Data!A313</f>
        <v>52</v>
      </c>
      <c r="H313" s="9">
        <f ca="1">C313-Graphs!$E$6</f>
        <v>-0.52</v>
      </c>
      <c r="P313" t="e">
        <f ca="1">IF(E313&gt;=Graphs!$E$6,Data!F313,NA())</f>
        <v>#N/A</v>
      </c>
    </row>
    <row r="314" spans="1:16">
      <c r="A314" s="5">
        <f ca="1">CRITBINOM(Graphs!$E$5,Graphs!$C$5,RAND())</f>
        <v>53</v>
      </c>
      <c r="B314" s="2">
        <f t="shared" ca="1" si="15"/>
        <v>767</v>
      </c>
      <c r="C314" s="3">
        <f ca="1">ROUND(A314/Graphs!$E$5,3)</f>
        <v>0.53</v>
      </c>
      <c r="D314" s="4">
        <v>313</v>
      </c>
      <c r="E314" s="3">
        <f t="shared" ca="1" si="16"/>
        <v>0.48</v>
      </c>
      <c r="F314" s="4">
        <f t="shared" ca="1" si="17"/>
        <v>10</v>
      </c>
      <c r="G314" s="5">
        <f ca="1">Graphs!$E$5-Data!A314</f>
        <v>47</v>
      </c>
      <c r="H314" s="9">
        <f ca="1">C314-Graphs!$E$6</f>
        <v>-0.47</v>
      </c>
      <c r="P314" t="e">
        <f ca="1">IF(E314&gt;=Graphs!$E$6,Data!F314,NA())</f>
        <v>#N/A</v>
      </c>
    </row>
    <row r="315" spans="1:16">
      <c r="A315" s="5">
        <f ca="1">CRITBINOM(Graphs!$E$5,Graphs!$C$5,RAND())</f>
        <v>51</v>
      </c>
      <c r="B315" s="2">
        <f t="shared" ca="1" si="15"/>
        <v>632</v>
      </c>
      <c r="C315" s="3">
        <f ca="1">ROUND(A315/Graphs!$E$5,3)</f>
        <v>0.51</v>
      </c>
      <c r="D315" s="4">
        <v>314</v>
      </c>
      <c r="E315" s="3">
        <f t="shared" ca="1" si="16"/>
        <v>0.48</v>
      </c>
      <c r="F315" s="4">
        <f t="shared" ca="1" si="17"/>
        <v>11</v>
      </c>
      <c r="G315" s="5">
        <f ca="1">Graphs!$E$5-Data!A315</f>
        <v>49</v>
      </c>
      <c r="H315" s="9">
        <f ca="1">C315-Graphs!$E$6</f>
        <v>-0.49</v>
      </c>
      <c r="P315" t="e">
        <f ca="1">IF(E315&gt;=Graphs!$E$6,Data!F315,NA())</f>
        <v>#N/A</v>
      </c>
    </row>
    <row r="316" spans="1:16">
      <c r="A316" s="5">
        <f ca="1">CRITBINOM(Graphs!$E$5,Graphs!$C$5,RAND())</f>
        <v>45</v>
      </c>
      <c r="B316" s="2">
        <f t="shared" ca="1" si="15"/>
        <v>195</v>
      </c>
      <c r="C316" s="3">
        <f ca="1">ROUND(A316/Graphs!$E$5,3)</f>
        <v>0.45</v>
      </c>
      <c r="D316" s="4">
        <v>315</v>
      </c>
      <c r="E316" s="3">
        <f t="shared" ca="1" si="16"/>
        <v>0.48</v>
      </c>
      <c r="F316" s="4">
        <f t="shared" ca="1" si="17"/>
        <v>12</v>
      </c>
      <c r="G316" s="5">
        <f ca="1">Graphs!$E$5-Data!A316</f>
        <v>55</v>
      </c>
      <c r="H316" s="9">
        <f ca="1">C316-Graphs!$E$6</f>
        <v>-0.55000000000000004</v>
      </c>
      <c r="P316" t="e">
        <f ca="1">IF(E316&gt;=Graphs!$E$6,Data!F316,NA())</f>
        <v>#N/A</v>
      </c>
    </row>
    <row r="317" spans="1:16">
      <c r="A317" s="5">
        <f ca="1">CRITBINOM(Graphs!$E$5,Graphs!$C$5,RAND())</f>
        <v>52</v>
      </c>
      <c r="B317" s="2">
        <f t="shared" ca="1" si="15"/>
        <v>693</v>
      </c>
      <c r="C317" s="3">
        <f ca="1">ROUND(A317/Graphs!$E$5,3)</f>
        <v>0.52</v>
      </c>
      <c r="D317" s="4">
        <v>316</v>
      </c>
      <c r="E317" s="3">
        <f t="shared" ca="1" si="16"/>
        <v>0.48</v>
      </c>
      <c r="F317" s="4">
        <f t="shared" ca="1" si="17"/>
        <v>13</v>
      </c>
      <c r="G317" s="5">
        <f ca="1">Graphs!$E$5-Data!A317</f>
        <v>48</v>
      </c>
      <c r="H317" s="9">
        <f ca="1">C317-Graphs!$E$6</f>
        <v>-0.48</v>
      </c>
      <c r="P317" t="e">
        <f ca="1">IF(E317&gt;=Graphs!$E$6,Data!F317,NA())</f>
        <v>#N/A</v>
      </c>
    </row>
    <row r="318" spans="1:16">
      <c r="A318" s="5">
        <f ca="1">CRITBINOM(Graphs!$E$5,Graphs!$C$5,RAND())</f>
        <v>51</v>
      </c>
      <c r="B318" s="2">
        <f t="shared" ca="1" si="15"/>
        <v>632</v>
      </c>
      <c r="C318" s="3">
        <f ca="1">ROUND(A318/Graphs!$E$5,3)</f>
        <v>0.51</v>
      </c>
      <c r="D318" s="4">
        <v>317</v>
      </c>
      <c r="E318" s="3">
        <f t="shared" ca="1" si="16"/>
        <v>0.48</v>
      </c>
      <c r="F318" s="4">
        <f t="shared" ca="1" si="17"/>
        <v>14</v>
      </c>
      <c r="G318" s="5">
        <f ca="1">Graphs!$E$5-Data!A318</f>
        <v>49</v>
      </c>
      <c r="H318" s="9">
        <f ca="1">C318-Graphs!$E$6</f>
        <v>-0.49</v>
      </c>
      <c r="P318" t="e">
        <f ca="1">IF(E318&gt;=Graphs!$E$6,Data!F318,NA())</f>
        <v>#N/A</v>
      </c>
    </row>
    <row r="319" spans="1:16">
      <c r="A319" s="5">
        <f ca="1">CRITBINOM(Graphs!$E$5,Graphs!$C$5,RAND())</f>
        <v>57</v>
      </c>
      <c r="B319" s="2">
        <f t="shared" ca="1" si="15"/>
        <v>942</v>
      </c>
      <c r="C319" s="3">
        <f ca="1">ROUND(A319/Graphs!$E$5,3)</f>
        <v>0.56999999999999995</v>
      </c>
      <c r="D319" s="4">
        <v>318</v>
      </c>
      <c r="E319" s="3">
        <f t="shared" ca="1" si="16"/>
        <v>0.48</v>
      </c>
      <c r="F319" s="4">
        <f t="shared" ca="1" si="17"/>
        <v>15</v>
      </c>
      <c r="G319" s="5">
        <f ca="1">Graphs!$E$5-Data!A319</f>
        <v>43</v>
      </c>
      <c r="H319" s="9">
        <f ca="1">C319-Graphs!$E$6</f>
        <v>-0.43000000000000005</v>
      </c>
      <c r="P319" t="e">
        <f ca="1">IF(E319&gt;=Graphs!$E$6,Data!F319,NA())</f>
        <v>#N/A</v>
      </c>
    </row>
    <row r="320" spans="1:16">
      <c r="A320" s="5">
        <f ca="1">CRITBINOM(Graphs!$E$5,Graphs!$C$5,RAND())</f>
        <v>48</v>
      </c>
      <c r="B320" s="2">
        <f t="shared" ca="1" si="15"/>
        <v>388</v>
      </c>
      <c r="C320" s="3">
        <f ca="1">ROUND(A320/Graphs!$E$5,3)</f>
        <v>0.48</v>
      </c>
      <c r="D320" s="4">
        <v>319</v>
      </c>
      <c r="E320" s="3">
        <f t="shared" ca="1" si="16"/>
        <v>0.48</v>
      </c>
      <c r="F320" s="4">
        <f t="shared" ca="1" si="17"/>
        <v>16</v>
      </c>
      <c r="G320" s="5">
        <f ca="1">Graphs!$E$5-Data!A320</f>
        <v>52</v>
      </c>
      <c r="H320" s="9">
        <f ca="1">C320-Graphs!$E$6</f>
        <v>-0.52</v>
      </c>
      <c r="P320" t="e">
        <f ca="1">IF(E320&gt;=Graphs!$E$6,Data!F320,NA())</f>
        <v>#N/A</v>
      </c>
    </row>
    <row r="321" spans="1:16">
      <c r="A321" s="5">
        <f ca="1">CRITBINOM(Graphs!$E$5,Graphs!$C$5,RAND())</f>
        <v>51</v>
      </c>
      <c r="B321" s="2">
        <f t="shared" ca="1" si="15"/>
        <v>632</v>
      </c>
      <c r="C321" s="3">
        <f ca="1">ROUND(A321/Graphs!$E$5,3)</f>
        <v>0.51</v>
      </c>
      <c r="D321" s="4">
        <v>320</v>
      </c>
      <c r="E321" s="3">
        <f t="shared" ca="1" si="16"/>
        <v>0.48</v>
      </c>
      <c r="F321" s="4">
        <f t="shared" ca="1" si="17"/>
        <v>17</v>
      </c>
      <c r="G321" s="5">
        <f ca="1">Graphs!$E$5-Data!A321</f>
        <v>49</v>
      </c>
      <c r="H321" s="9">
        <f ca="1">C321-Graphs!$E$6</f>
        <v>-0.49</v>
      </c>
      <c r="P321" t="e">
        <f ca="1">IF(E321&gt;=Graphs!$E$6,Data!F321,NA())</f>
        <v>#N/A</v>
      </c>
    </row>
    <row r="322" spans="1:16">
      <c r="A322" s="5">
        <f ca="1">CRITBINOM(Graphs!$E$5,Graphs!$C$5,RAND())</f>
        <v>53</v>
      </c>
      <c r="B322" s="2">
        <f t="shared" ref="B322:B385" ca="1" si="18">COUNTIF(List,"&lt;="&amp;C322)</f>
        <v>767</v>
      </c>
      <c r="C322" s="3">
        <f ca="1">ROUND(A322/Graphs!$E$5,3)</f>
        <v>0.53</v>
      </c>
      <c r="D322" s="4">
        <v>321</v>
      </c>
      <c r="E322" s="3">
        <f t="shared" ref="E322:E385" ca="1" si="19">VLOOKUP(SMALL($B$2:$B$1001,D322),$B$2:$C$1001,2,FALSE)</f>
        <v>0.48</v>
      </c>
      <c r="F322" s="4">
        <f t="shared" ca="1" si="17"/>
        <v>18</v>
      </c>
      <c r="G322" s="5">
        <f ca="1">Graphs!$E$5-Data!A322</f>
        <v>47</v>
      </c>
      <c r="H322" s="9">
        <f ca="1">C322-Graphs!$E$6</f>
        <v>-0.47</v>
      </c>
      <c r="P322" t="e">
        <f ca="1">IF(E322&gt;=Graphs!$E$6,Data!F322,NA())</f>
        <v>#N/A</v>
      </c>
    </row>
    <row r="323" spans="1:16">
      <c r="A323" s="5">
        <f ca="1">CRITBINOM(Graphs!$E$5,Graphs!$C$5,RAND())</f>
        <v>51</v>
      </c>
      <c r="B323" s="2">
        <f t="shared" ca="1" si="18"/>
        <v>632</v>
      </c>
      <c r="C323" s="3">
        <f ca="1">ROUND(A323/Graphs!$E$5,3)</f>
        <v>0.51</v>
      </c>
      <c r="D323" s="4">
        <v>322</v>
      </c>
      <c r="E323" s="3">
        <f t="shared" ca="1" si="19"/>
        <v>0.48</v>
      </c>
      <c r="F323" s="4">
        <f t="shared" ca="1" si="17"/>
        <v>19</v>
      </c>
      <c r="G323" s="5">
        <f ca="1">Graphs!$E$5-Data!A323</f>
        <v>49</v>
      </c>
      <c r="H323" s="9">
        <f ca="1">C323-Graphs!$E$6</f>
        <v>-0.49</v>
      </c>
      <c r="P323" t="e">
        <f ca="1">IF(E323&gt;=Graphs!$E$6,Data!F323,NA())</f>
        <v>#N/A</v>
      </c>
    </row>
    <row r="324" spans="1:16">
      <c r="A324" s="5">
        <f ca="1">CRITBINOM(Graphs!$E$5,Graphs!$C$5,RAND())</f>
        <v>50</v>
      </c>
      <c r="B324" s="2">
        <f t="shared" ca="1" si="18"/>
        <v>559</v>
      </c>
      <c r="C324" s="3">
        <f ca="1">ROUND(A324/Graphs!$E$5,3)</f>
        <v>0.5</v>
      </c>
      <c r="D324" s="4">
        <v>323</v>
      </c>
      <c r="E324" s="3">
        <f t="shared" ca="1" si="19"/>
        <v>0.48</v>
      </c>
      <c r="F324" s="4">
        <f t="shared" ref="F324:F387" ca="1" si="20">IF(E324=E323,F323+1,1)</f>
        <v>20</v>
      </c>
      <c r="G324" s="5">
        <f ca="1">Graphs!$E$5-Data!A324</f>
        <v>50</v>
      </c>
      <c r="H324" s="9">
        <f ca="1">C324-Graphs!$E$6</f>
        <v>-0.5</v>
      </c>
      <c r="P324" t="e">
        <f ca="1">IF(E324&gt;=Graphs!$E$6,Data!F324,NA())</f>
        <v>#N/A</v>
      </c>
    </row>
    <row r="325" spans="1:16">
      <c r="A325" s="5">
        <f ca="1">CRITBINOM(Graphs!$E$5,Graphs!$C$5,RAND())</f>
        <v>63</v>
      </c>
      <c r="B325" s="2">
        <f t="shared" ca="1" si="18"/>
        <v>995</v>
      </c>
      <c r="C325" s="3">
        <f ca="1">ROUND(A325/Graphs!$E$5,3)</f>
        <v>0.63</v>
      </c>
      <c r="D325" s="4">
        <v>324</v>
      </c>
      <c r="E325" s="3">
        <f t="shared" ca="1" si="19"/>
        <v>0.48</v>
      </c>
      <c r="F325" s="4">
        <f t="shared" ca="1" si="20"/>
        <v>21</v>
      </c>
      <c r="G325" s="5">
        <f ca="1">Graphs!$E$5-Data!A325</f>
        <v>37</v>
      </c>
      <c r="H325" s="9">
        <f ca="1">C325-Graphs!$E$6</f>
        <v>-0.37</v>
      </c>
      <c r="P325" t="e">
        <f ca="1">IF(E325&gt;=Graphs!$E$6,Data!F325,NA())</f>
        <v>#N/A</v>
      </c>
    </row>
    <row r="326" spans="1:16">
      <c r="A326" s="5">
        <f ca="1">CRITBINOM(Graphs!$E$5,Graphs!$C$5,RAND())</f>
        <v>47</v>
      </c>
      <c r="B326" s="2">
        <f t="shared" ca="1" si="18"/>
        <v>303</v>
      </c>
      <c r="C326" s="3">
        <f ca="1">ROUND(A326/Graphs!$E$5,3)</f>
        <v>0.47</v>
      </c>
      <c r="D326" s="4">
        <v>325</v>
      </c>
      <c r="E326" s="3">
        <f t="shared" ca="1" si="19"/>
        <v>0.48</v>
      </c>
      <c r="F326" s="4">
        <f t="shared" ca="1" si="20"/>
        <v>22</v>
      </c>
      <c r="G326" s="5">
        <f ca="1">Graphs!$E$5-Data!A326</f>
        <v>53</v>
      </c>
      <c r="H326" s="9">
        <f ca="1">C326-Graphs!$E$6</f>
        <v>-0.53</v>
      </c>
      <c r="P326" t="e">
        <f ca="1">IF(E326&gt;=Graphs!$E$6,Data!F326,NA())</f>
        <v>#N/A</v>
      </c>
    </row>
    <row r="327" spans="1:16">
      <c r="A327" s="5">
        <f ca="1">CRITBINOM(Graphs!$E$5,Graphs!$C$5,RAND())</f>
        <v>49</v>
      </c>
      <c r="B327" s="2">
        <f t="shared" ca="1" si="18"/>
        <v>477</v>
      </c>
      <c r="C327" s="3">
        <f ca="1">ROUND(A327/Graphs!$E$5,3)</f>
        <v>0.49</v>
      </c>
      <c r="D327" s="4">
        <v>326</v>
      </c>
      <c r="E327" s="3">
        <f t="shared" ca="1" si="19"/>
        <v>0.48</v>
      </c>
      <c r="F327" s="4">
        <f t="shared" ca="1" si="20"/>
        <v>23</v>
      </c>
      <c r="G327" s="5">
        <f ca="1">Graphs!$E$5-Data!A327</f>
        <v>51</v>
      </c>
      <c r="H327" s="9">
        <f ca="1">C327-Graphs!$E$6</f>
        <v>-0.51</v>
      </c>
      <c r="P327" t="e">
        <f ca="1">IF(E327&gt;=Graphs!$E$6,Data!F327,NA())</f>
        <v>#N/A</v>
      </c>
    </row>
    <row r="328" spans="1:16">
      <c r="A328" s="5">
        <f ca="1">CRITBINOM(Graphs!$E$5,Graphs!$C$5,RAND())</f>
        <v>51</v>
      </c>
      <c r="B328" s="2">
        <f t="shared" ca="1" si="18"/>
        <v>632</v>
      </c>
      <c r="C328" s="3">
        <f ca="1">ROUND(A328/Graphs!$E$5,3)</f>
        <v>0.51</v>
      </c>
      <c r="D328" s="4">
        <v>327</v>
      </c>
      <c r="E328" s="3">
        <f t="shared" ca="1" si="19"/>
        <v>0.48</v>
      </c>
      <c r="F328" s="4">
        <f t="shared" ca="1" si="20"/>
        <v>24</v>
      </c>
      <c r="G328" s="5">
        <f ca="1">Graphs!$E$5-Data!A328</f>
        <v>49</v>
      </c>
      <c r="H328" s="9">
        <f ca="1">C328-Graphs!$E$6</f>
        <v>-0.49</v>
      </c>
      <c r="P328" t="e">
        <f ca="1">IF(E328&gt;=Graphs!$E$6,Data!F328,NA())</f>
        <v>#N/A</v>
      </c>
    </row>
    <row r="329" spans="1:16">
      <c r="A329" s="5">
        <f ca="1">CRITBINOM(Graphs!$E$5,Graphs!$C$5,RAND())</f>
        <v>45</v>
      </c>
      <c r="B329" s="2">
        <f t="shared" ca="1" si="18"/>
        <v>195</v>
      </c>
      <c r="C329" s="3">
        <f ca="1">ROUND(A329/Graphs!$E$5,3)</f>
        <v>0.45</v>
      </c>
      <c r="D329" s="4">
        <v>328</v>
      </c>
      <c r="E329" s="3">
        <f t="shared" ca="1" si="19"/>
        <v>0.48</v>
      </c>
      <c r="F329" s="4">
        <f t="shared" ca="1" si="20"/>
        <v>25</v>
      </c>
      <c r="G329" s="5">
        <f ca="1">Graphs!$E$5-Data!A329</f>
        <v>55</v>
      </c>
      <c r="H329" s="9">
        <f ca="1">C329-Graphs!$E$6</f>
        <v>-0.55000000000000004</v>
      </c>
      <c r="P329" t="e">
        <f ca="1">IF(E329&gt;=Graphs!$E$6,Data!F329,NA())</f>
        <v>#N/A</v>
      </c>
    </row>
    <row r="330" spans="1:16">
      <c r="A330" s="5">
        <f ca="1">CRITBINOM(Graphs!$E$5,Graphs!$C$5,RAND())</f>
        <v>49</v>
      </c>
      <c r="B330" s="2">
        <f t="shared" ca="1" si="18"/>
        <v>477</v>
      </c>
      <c r="C330" s="3">
        <f ca="1">ROUND(A330/Graphs!$E$5,3)</f>
        <v>0.49</v>
      </c>
      <c r="D330" s="4">
        <v>329</v>
      </c>
      <c r="E330" s="3">
        <f t="shared" ca="1" si="19"/>
        <v>0.48</v>
      </c>
      <c r="F330" s="4">
        <f t="shared" ca="1" si="20"/>
        <v>26</v>
      </c>
      <c r="G330" s="5">
        <f ca="1">Graphs!$E$5-Data!A330</f>
        <v>51</v>
      </c>
      <c r="H330" s="9">
        <f ca="1">C330-Graphs!$E$6</f>
        <v>-0.51</v>
      </c>
      <c r="P330" t="e">
        <f ca="1">IF(E330&gt;=Graphs!$E$6,Data!F330,NA())</f>
        <v>#N/A</v>
      </c>
    </row>
    <row r="331" spans="1:16">
      <c r="A331" s="5">
        <f ca="1">CRITBINOM(Graphs!$E$5,Graphs!$C$5,RAND())</f>
        <v>39</v>
      </c>
      <c r="B331" s="2">
        <f t="shared" ca="1" si="18"/>
        <v>26</v>
      </c>
      <c r="C331" s="3">
        <f ca="1">ROUND(A331/Graphs!$E$5,3)</f>
        <v>0.39</v>
      </c>
      <c r="D331" s="4">
        <v>330</v>
      </c>
      <c r="E331" s="3">
        <f t="shared" ca="1" si="19"/>
        <v>0.48</v>
      </c>
      <c r="F331" s="4">
        <f t="shared" ca="1" si="20"/>
        <v>27</v>
      </c>
      <c r="G331" s="5">
        <f ca="1">Graphs!$E$5-Data!A331</f>
        <v>61</v>
      </c>
      <c r="H331" s="9">
        <f ca="1">C331-Graphs!$E$6</f>
        <v>-0.61</v>
      </c>
      <c r="P331" t="e">
        <f ca="1">IF(E331&gt;=Graphs!$E$6,Data!F331,NA())</f>
        <v>#N/A</v>
      </c>
    </row>
    <row r="332" spans="1:16">
      <c r="A332" s="5">
        <f ca="1">CRITBINOM(Graphs!$E$5,Graphs!$C$5,RAND())</f>
        <v>52</v>
      </c>
      <c r="B332" s="2">
        <f t="shared" ca="1" si="18"/>
        <v>693</v>
      </c>
      <c r="C332" s="3">
        <f ca="1">ROUND(A332/Graphs!$E$5,3)</f>
        <v>0.52</v>
      </c>
      <c r="D332" s="4">
        <v>331</v>
      </c>
      <c r="E332" s="3">
        <f t="shared" ca="1" si="19"/>
        <v>0.48</v>
      </c>
      <c r="F332" s="4">
        <f t="shared" ca="1" si="20"/>
        <v>28</v>
      </c>
      <c r="G332" s="5">
        <f ca="1">Graphs!$E$5-Data!A332</f>
        <v>48</v>
      </c>
      <c r="H332" s="9">
        <f ca="1">C332-Graphs!$E$6</f>
        <v>-0.48</v>
      </c>
      <c r="P332" t="e">
        <f ca="1">IF(E332&gt;=Graphs!$E$6,Data!F332,NA())</f>
        <v>#N/A</v>
      </c>
    </row>
    <row r="333" spans="1:16">
      <c r="A333" s="5">
        <f ca="1">CRITBINOM(Graphs!$E$5,Graphs!$C$5,RAND())</f>
        <v>45</v>
      </c>
      <c r="B333" s="2">
        <f t="shared" ca="1" si="18"/>
        <v>195</v>
      </c>
      <c r="C333" s="3">
        <f ca="1">ROUND(A333/Graphs!$E$5,3)</f>
        <v>0.45</v>
      </c>
      <c r="D333" s="4">
        <v>332</v>
      </c>
      <c r="E333" s="3">
        <f t="shared" ca="1" si="19"/>
        <v>0.48</v>
      </c>
      <c r="F333" s="4">
        <f t="shared" ca="1" si="20"/>
        <v>29</v>
      </c>
      <c r="G333" s="5">
        <f ca="1">Graphs!$E$5-Data!A333</f>
        <v>55</v>
      </c>
      <c r="H333" s="9">
        <f ca="1">C333-Graphs!$E$6</f>
        <v>-0.55000000000000004</v>
      </c>
      <c r="P333" t="e">
        <f ca="1">IF(E333&gt;=Graphs!$E$6,Data!F333,NA())</f>
        <v>#N/A</v>
      </c>
    </row>
    <row r="334" spans="1:16">
      <c r="A334" s="5">
        <f ca="1">CRITBINOM(Graphs!$E$5,Graphs!$C$5,RAND())</f>
        <v>51</v>
      </c>
      <c r="B334" s="2">
        <f t="shared" ca="1" si="18"/>
        <v>632</v>
      </c>
      <c r="C334" s="3">
        <f ca="1">ROUND(A334/Graphs!$E$5,3)</f>
        <v>0.51</v>
      </c>
      <c r="D334" s="4">
        <v>333</v>
      </c>
      <c r="E334" s="3">
        <f t="shared" ca="1" si="19"/>
        <v>0.48</v>
      </c>
      <c r="F334" s="4">
        <f t="shared" ca="1" si="20"/>
        <v>30</v>
      </c>
      <c r="G334" s="5">
        <f ca="1">Graphs!$E$5-Data!A334</f>
        <v>49</v>
      </c>
      <c r="H334" s="9">
        <f ca="1">C334-Graphs!$E$6</f>
        <v>-0.49</v>
      </c>
      <c r="P334" t="e">
        <f ca="1">IF(E334&gt;=Graphs!$E$6,Data!F334,NA())</f>
        <v>#N/A</v>
      </c>
    </row>
    <row r="335" spans="1:16">
      <c r="A335" s="5">
        <f ca="1">CRITBINOM(Graphs!$E$5,Graphs!$C$5,RAND())</f>
        <v>41</v>
      </c>
      <c r="B335" s="2">
        <f t="shared" ca="1" si="18"/>
        <v>52</v>
      </c>
      <c r="C335" s="3">
        <f ca="1">ROUND(A335/Graphs!$E$5,3)</f>
        <v>0.41</v>
      </c>
      <c r="D335" s="4">
        <v>334</v>
      </c>
      <c r="E335" s="3">
        <f t="shared" ca="1" si="19"/>
        <v>0.48</v>
      </c>
      <c r="F335" s="4">
        <f t="shared" ca="1" si="20"/>
        <v>31</v>
      </c>
      <c r="G335" s="5">
        <f ca="1">Graphs!$E$5-Data!A335</f>
        <v>59</v>
      </c>
      <c r="H335" s="9">
        <f ca="1">C335-Graphs!$E$6</f>
        <v>-0.59000000000000008</v>
      </c>
      <c r="P335" t="e">
        <f ca="1">IF(E335&gt;=Graphs!$E$6,Data!F335,NA())</f>
        <v>#N/A</v>
      </c>
    </row>
    <row r="336" spans="1:16">
      <c r="A336" s="5">
        <f ca="1">CRITBINOM(Graphs!$E$5,Graphs!$C$5,RAND())</f>
        <v>46</v>
      </c>
      <c r="B336" s="2">
        <f t="shared" ca="1" si="18"/>
        <v>246</v>
      </c>
      <c r="C336" s="3">
        <f ca="1">ROUND(A336/Graphs!$E$5,3)</f>
        <v>0.46</v>
      </c>
      <c r="D336" s="4">
        <v>335</v>
      </c>
      <c r="E336" s="3">
        <f t="shared" ca="1" si="19"/>
        <v>0.48</v>
      </c>
      <c r="F336" s="4">
        <f t="shared" ca="1" si="20"/>
        <v>32</v>
      </c>
      <c r="G336" s="5">
        <f ca="1">Graphs!$E$5-Data!A336</f>
        <v>54</v>
      </c>
      <c r="H336" s="9">
        <f ca="1">C336-Graphs!$E$6</f>
        <v>-0.54</v>
      </c>
      <c r="P336" t="e">
        <f ca="1">IF(E336&gt;=Graphs!$E$6,Data!F336,NA())</f>
        <v>#N/A</v>
      </c>
    </row>
    <row r="337" spans="1:16">
      <c r="A337" s="5">
        <f ca="1">CRITBINOM(Graphs!$E$5,Graphs!$C$5,RAND())</f>
        <v>43</v>
      </c>
      <c r="B337" s="2">
        <f t="shared" ca="1" si="18"/>
        <v>116</v>
      </c>
      <c r="C337" s="3">
        <f ca="1">ROUND(A337/Graphs!$E$5,3)</f>
        <v>0.43</v>
      </c>
      <c r="D337" s="4">
        <v>336</v>
      </c>
      <c r="E337" s="3">
        <f t="shared" ca="1" si="19"/>
        <v>0.48</v>
      </c>
      <c r="F337" s="4">
        <f t="shared" ca="1" si="20"/>
        <v>33</v>
      </c>
      <c r="G337" s="5">
        <f ca="1">Graphs!$E$5-Data!A337</f>
        <v>57</v>
      </c>
      <c r="H337" s="9">
        <f ca="1">C337-Graphs!$E$6</f>
        <v>-0.57000000000000006</v>
      </c>
      <c r="P337" t="e">
        <f ca="1">IF(E337&gt;=Graphs!$E$6,Data!F337,NA())</f>
        <v>#N/A</v>
      </c>
    </row>
    <row r="338" spans="1:16">
      <c r="A338" s="5">
        <f ca="1">CRITBINOM(Graphs!$E$5,Graphs!$C$5,RAND())</f>
        <v>52</v>
      </c>
      <c r="B338" s="2">
        <f t="shared" ca="1" si="18"/>
        <v>693</v>
      </c>
      <c r="C338" s="3">
        <f ca="1">ROUND(A338/Graphs!$E$5,3)</f>
        <v>0.52</v>
      </c>
      <c r="D338" s="4">
        <v>337</v>
      </c>
      <c r="E338" s="3">
        <f t="shared" ca="1" si="19"/>
        <v>0.48</v>
      </c>
      <c r="F338" s="4">
        <f t="shared" ca="1" si="20"/>
        <v>34</v>
      </c>
      <c r="G338" s="5">
        <f ca="1">Graphs!$E$5-Data!A338</f>
        <v>48</v>
      </c>
      <c r="H338" s="9">
        <f ca="1">C338-Graphs!$E$6</f>
        <v>-0.48</v>
      </c>
      <c r="P338" t="e">
        <f ca="1">IF(E338&gt;=Graphs!$E$6,Data!F338,NA())</f>
        <v>#N/A</v>
      </c>
    </row>
    <row r="339" spans="1:16">
      <c r="A339" s="5">
        <f ca="1">CRITBINOM(Graphs!$E$5,Graphs!$C$5,RAND())</f>
        <v>50</v>
      </c>
      <c r="B339" s="2">
        <f t="shared" ca="1" si="18"/>
        <v>559</v>
      </c>
      <c r="C339" s="3">
        <f ca="1">ROUND(A339/Graphs!$E$5,3)</f>
        <v>0.5</v>
      </c>
      <c r="D339" s="4">
        <v>338</v>
      </c>
      <c r="E339" s="3">
        <f t="shared" ca="1" si="19"/>
        <v>0.48</v>
      </c>
      <c r="F339" s="4">
        <f t="shared" ca="1" si="20"/>
        <v>35</v>
      </c>
      <c r="G339" s="5">
        <f ca="1">Graphs!$E$5-Data!A339</f>
        <v>50</v>
      </c>
      <c r="H339" s="9">
        <f ca="1">C339-Graphs!$E$6</f>
        <v>-0.5</v>
      </c>
      <c r="P339" t="e">
        <f ca="1">IF(E339&gt;=Graphs!$E$6,Data!F339,NA())</f>
        <v>#N/A</v>
      </c>
    </row>
    <row r="340" spans="1:16">
      <c r="A340" s="5">
        <f ca="1">CRITBINOM(Graphs!$E$5,Graphs!$C$5,RAND())</f>
        <v>54</v>
      </c>
      <c r="B340" s="2">
        <f t="shared" ca="1" si="18"/>
        <v>823</v>
      </c>
      <c r="C340" s="3">
        <f ca="1">ROUND(A340/Graphs!$E$5,3)</f>
        <v>0.54</v>
      </c>
      <c r="D340" s="4">
        <v>339</v>
      </c>
      <c r="E340" s="3">
        <f t="shared" ca="1" si="19"/>
        <v>0.48</v>
      </c>
      <c r="F340" s="4">
        <f t="shared" ca="1" si="20"/>
        <v>36</v>
      </c>
      <c r="G340" s="5">
        <f ca="1">Graphs!$E$5-Data!A340</f>
        <v>46</v>
      </c>
      <c r="H340" s="9">
        <f ca="1">C340-Graphs!$E$6</f>
        <v>-0.45999999999999996</v>
      </c>
      <c r="P340" t="e">
        <f ca="1">IF(E340&gt;=Graphs!$E$6,Data!F340,NA())</f>
        <v>#N/A</v>
      </c>
    </row>
    <row r="341" spans="1:16">
      <c r="A341" s="5">
        <f ca="1">CRITBINOM(Graphs!$E$5,Graphs!$C$5,RAND())</f>
        <v>51</v>
      </c>
      <c r="B341" s="2">
        <f t="shared" ca="1" si="18"/>
        <v>632</v>
      </c>
      <c r="C341" s="3">
        <f ca="1">ROUND(A341/Graphs!$E$5,3)</f>
        <v>0.51</v>
      </c>
      <c r="D341" s="4">
        <v>340</v>
      </c>
      <c r="E341" s="3">
        <f t="shared" ca="1" si="19"/>
        <v>0.48</v>
      </c>
      <c r="F341" s="4">
        <f t="shared" ca="1" si="20"/>
        <v>37</v>
      </c>
      <c r="G341" s="5">
        <f ca="1">Graphs!$E$5-Data!A341</f>
        <v>49</v>
      </c>
      <c r="H341" s="9">
        <f ca="1">C341-Graphs!$E$6</f>
        <v>-0.49</v>
      </c>
      <c r="P341" t="e">
        <f ca="1">IF(E341&gt;=Graphs!$E$6,Data!F341,NA())</f>
        <v>#N/A</v>
      </c>
    </row>
    <row r="342" spans="1:16">
      <c r="A342" s="5">
        <f ca="1">CRITBINOM(Graphs!$E$5,Graphs!$C$5,RAND())</f>
        <v>52</v>
      </c>
      <c r="B342" s="2">
        <f t="shared" ca="1" si="18"/>
        <v>693</v>
      </c>
      <c r="C342" s="3">
        <f ca="1">ROUND(A342/Graphs!$E$5,3)</f>
        <v>0.52</v>
      </c>
      <c r="D342" s="4">
        <v>341</v>
      </c>
      <c r="E342" s="3">
        <f t="shared" ca="1" si="19"/>
        <v>0.48</v>
      </c>
      <c r="F342" s="4">
        <f t="shared" ca="1" si="20"/>
        <v>38</v>
      </c>
      <c r="G342" s="5">
        <f ca="1">Graphs!$E$5-Data!A342</f>
        <v>48</v>
      </c>
      <c r="H342" s="9">
        <f ca="1">C342-Graphs!$E$6</f>
        <v>-0.48</v>
      </c>
      <c r="P342" t="e">
        <f ca="1">IF(E342&gt;=Graphs!$E$6,Data!F342,NA())</f>
        <v>#N/A</v>
      </c>
    </row>
    <row r="343" spans="1:16">
      <c r="A343" s="5">
        <f ca="1">CRITBINOM(Graphs!$E$5,Graphs!$C$5,RAND())</f>
        <v>43</v>
      </c>
      <c r="B343" s="2">
        <f t="shared" ca="1" si="18"/>
        <v>116</v>
      </c>
      <c r="C343" s="3">
        <f ca="1">ROUND(A343/Graphs!$E$5,3)</f>
        <v>0.43</v>
      </c>
      <c r="D343" s="4">
        <v>342</v>
      </c>
      <c r="E343" s="3">
        <f t="shared" ca="1" si="19"/>
        <v>0.48</v>
      </c>
      <c r="F343" s="4">
        <f t="shared" ca="1" si="20"/>
        <v>39</v>
      </c>
      <c r="G343" s="5">
        <f ca="1">Graphs!$E$5-Data!A343</f>
        <v>57</v>
      </c>
      <c r="H343" s="9">
        <f ca="1">C343-Graphs!$E$6</f>
        <v>-0.57000000000000006</v>
      </c>
      <c r="P343" t="e">
        <f ca="1">IF(E343&gt;=Graphs!$E$6,Data!F343,NA())</f>
        <v>#N/A</v>
      </c>
    </row>
    <row r="344" spans="1:16">
      <c r="A344" s="5">
        <f ca="1">CRITBINOM(Graphs!$E$5,Graphs!$C$5,RAND())</f>
        <v>47</v>
      </c>
      <c r="B344" s="2">
        <f t="shared" ca="1" si="18"/>
        <v>303</v>
      </c>
      <c r="C344" s="3">
        <f ca="1">ROUND(A344/Graphs!$E$5,3)</f>
        <v>0.47</v>
      </c>
      <c r="D344" s="4">
        <v>343</v>
      </c>
      <c r="E344" s="3">
        <f t="shared" ca="1" si="19"/>
        <v>0.48</v>
      </c>
      <c r="F344" s="4">
        <f t="shared" ca="1" si="20"/>
        <v>40</v>
      </c>
      <c r="G344" s="5">
        <f ca="1">Graphs!$E$5-Data!A344</f>
        <v>53</v>
      </c>
      <c r="H344" s="9">
        <f ca="1">C344-Graphs!$E$6</f>
        <v>-0.53</v>
      </c>
      <c r="P344" t="e">
        <f ca="1">IF(E344&gt;=Graphs!$E$6,Data!F344,NA())</f>
        <v>#N/A</v>
      </c>
    </row>
    <row r="345" spans="1:16">
      <c r="A345" s="5">
        <f ca="1">CRITBINOM(Graphs!$E$5,Graphs!$C$5,RAND())</f>
        <v>46</v>
      </c>
      <c r="B345" s="2">
        <f t="shared" ca="1" si="18"/>
        <v>246</v>
      </c>
      <c r="C345" s="3">
        <f ca="1">ROUND(A345/Graphs!$E$5,3)</f>
        <v>0.46</v>
      </c>
      <c r="D345" s="4">
        <v>344</v>
      </c>
      <c r="E345" s="3">
        <f t="shared" ca="1" si="19"/>
        <v>0.48</v>
      </c>
      <c r="F345" s="4">
        <f t="shared" ca="1" si="20"/>
        <v>41</v>
      </c>
      <c r="G345" s="5">
        <f ca="1">Graphs!$E$5-Data!A345</f>
        <v>54</v>
      </c>
      <c r="H345" s="9">
        <f ca="1">C345-Graphs!$E$6</f>
        <v>-0.54</v>
      </c>
      <c r="P345" t="e">
        <f ca="1">IF(E345&gt;=Graphs!$E$6,Data!F345,NA())</f>
        <v>#N/A</v>
      </c>
    </row>
    <row r="346" spans="1:16">
      <c r="A346" s="5">
        <f ca="1">CRITBINOM(Graphs!$E$5,Graphs!$C$5,RAND())</f>
        <v>39</v>
      </c>
      <c r="B346" s="2">
        <f t="shared" ca="1" si="18"/>
        <v>26</v>
      </c>
      <c r="C346" s="3">
        <f ca="1">ROUND(A346/Graphs!$E$5,3)</f>
        <v>0.39</v>
      </c>
      <c r="D346" s="4">
        <v>345</v>
      </c>
      <c r="E346" s="3">
        <f t="shared" ca="1" si="19"/>
        <v>0.48</v>
      </c>
      <c r="F346" s="4">
        <f t="shared" ca="1" si="20"/>
        <v>42</v>
      </c>
      <c r="G346" s="5">
        <f ca="1">Graphs!$E$5-Data!A346</f>
        <v>61</v>
      </c>
      <c r="H346" s="9">
        <f ca="1">C346-Graphs!$E$6</f>
        <v>-0.61</v>
      </c>
      <c r="P346" t="e">
        <f ca="1">IF(E346&gt;=Graphs!$E$6,Data!F346,NA())</f>
        <v>#N/A</v>
      </c>
    </row>
    <row r="347" spans="1:16">
      <c r="A347" s="5">
        <f ca="1">CRITBINOM(Graphs!$E$5,Graphs!$C$5,RAND())</f>
        <v>53</v>
      </c>
      <c r="B347" s="2">
        <f t="shared" ca="1" si="18"/>
        <v>767</v>
      </c>
      <c r="C347" s="3">
        <f ca="1">ROUND(A347/Graphs!$E$5,3)</f>
        <v>0.53</v>
      </c>
      <c r="D347" s="4">
        <v>346</v>
      </c>
      <c r="E347" s="3">
        <f t="shared" ca="1" si="19"/>
        <v>0.48</v>
      </c>
      <c r="F347" s="4">
        <f t="shared" ca="1" si="20"/>
        <v>43</v>
      </c>
      <c r="G347" s="5">
        <f ca="1">Graphs!$E$5-Data!A347</f>
        <v>47</v>
      </c>
      <c r="H347" s="9">
        <f ca="1">C347-Graphs!$E$6</f>
        <v>-0.47</v>
      </c>
      <c r="P347" t="e">
        <f ca="1">IF(E347&gt;=Graphs!$E$6,Data!F347,NA())</f>
        <v>#N/A</v>
      </c>
    </row>
    <row r="348" spans="1:16">
      <c r="A348" s="5">
        <f ca="1">CRITBINOM(Graphs!$E$5,Graphs!$C$5,RAND())</f>
        <v>48</v>
      </c>
      <c r="B348" s="2">
        <f t="shared" ca="1" si="18"/>
        <v>388</v>
      </c>
      <c r="C348" s="3">
        <f ca="1">ROUND(A348/Graphs!$E$5,3)</f>
        <v>0.48</v>
      </c>
      <c r="D348" s="4">
        <v>347</v>
      </c>
      <c r="E348" s="3">
        <f t="shared" ca="1" si="19"/>
        <v>0.48</v>
      </c>
      <c r="F348" s="4">
        <f t="shared" ca="1" si="20"/>
        <v>44</v>
      </c>
      <c r="G348" s="5">
        <f ca="1">Graphs!$E$5-Data!A348</f>
        <v>52</v>
      </c>
      <c r="H348" s="9">
        <f ca="1">C348-Graphs!$E$6</f>
        <v>-0.52</v>
      </c>
      <c r="P348" t="e">
        <f ca="1">IF(E348&gt;=Graphs!$E$6,Data!F348,NA())</f>
        <v>#N/A</v>
      </c>
    </row>
    <row r="349" spans="1:16">
      <c r="A349" s="5">
        <f ca="1">CRITBINOM(Graphs!$E$5,Graphs!$C$5,RAND())</f>
        <v>51</v>
      </c>
      <c r="B349" s="2">
        <f t="shared" ca="1" si="18"/>
        <v>632</v>
      </c>
      <c r="C349" s="3">
        <f ca="1">ROUND(A349/Graphs!$E$5,3)</f>
        <v>0.51</v>
      </c>
      <c r="D349" s="4">
        <v>348</v>
      </c>
      <c r="E349" s="3">
        <f t="shared" ca="1" si="19"/>
        <v>0.48</v>
      </c>
      <c r="F349" s="4">
        <f t="shared" ca="1" si="20"/>
        <v>45</v>
      </c>
      <c r="G349" s="5">
        <f ca="1">Graphs!$E$5-Data!A349</f>
        <v>49</v>
      </c>
      <c r="H349" s="9">
        <f ca="1">C349-Graphs!$E$6</f>
        <v>-0.49</v>
      </c>
      <c r="P349" t="e">
        <f ca="1">IF(E349&gt;=Graphs!$E$6,Data!F349,NA())</f>
        <v>#N/A</v>
      </c>
    </row>
    <row r="350" spans="1:16">
      <c r="A350" s="5">
        <f ca="1">CRITBINOM(Graphs!$E$5,Graphs!$C$5,RAND())</f>
        <v>42</v>
      </c>
      <c r="B350" s="2">
        <f t="shared" ca="1" si="18"/>
        <v>77</v>
      </c>
      <c r="C350" s="3">
        <f ca="1">ROUND(A350/Graphs!$E$5,3)</f>
        <v>0.42</v>
      </c>
      <c r="D350" s="4">
        <v>349</v>
      </c>
      <c r="E350" s="3">
        <f t="shared" ca="1" si="19"/>
        <v>0.48</v>
      </c>
      <c r="F350" s="4">
        <f t="shared" ca="1" si="20"/>
        <v>46</v>
      </c>
      <c r="G350" s="5">
        <f ca="1">Graphs!$E$5-Data!A350</f>
        <v>58</v>
      </c>
      <c r="H350" s="9">
        <f ca="1">C350-Graphs!$E$6</f>
        <v>-0.58000000000000007</v>
      </c>
      <c r="P350" t="e">
        <f ca="1">IF(E350&gt;=Graphs!$E$6,Data!F350,NA())</f>
        <v>#N/A</v>
      </c>
    </row>
    <row r="351" spans="1:16">
      <c r="A351" s="5">
        <f ca="1">CRITBINOM(Graphs!$E$5,Graphs!$C$5,RAND())</f>
        <v>50</v>
      </c>
      <c r="B351" s="2">
        <f t="shared" ca="1" si="18"/>
        <v>559</v>
      </c>
      <c r="C351" s="3">
        <f ca="1">ROUND(A351/Graphs!$E$5,3)</f>
        <v>0.5</v>
      </c>
      <c r="D351" s="4">
        <v>350</v>
      </c>
      <c r="E351" s="3">
        <f t="shared" ca="1" si="19"/>
        <v>0.48</v>
      </c>
      <c r="F351" s="4">
        <f t="shared" ca="1" si="20"/>
        <v>47</v>
      </c>
      <c r="G351" s="5">
        <f ca="1">Graphs!$E$5-Data!A351</f>
        <v>50</v>
      </c>
      <c r="H351" s="9">
        <f ca="1">C351-Graphs!$E$6</f>
        <v>-0.5</v>
      </c>
      <c r="P351" t="e">
        <f ca="1">IF(E351&gt;=Graphs!$E$6,Data!F351,NA())</f>
        <v>#N/A</v>
      </c>
    </row>
    <row r="352" spans="1:16">
      <c r="A352" s="5">
        <f ca="1">CRITBINOM(Graphs!$E$5,Graphs!$C$5,RAND())</f>
        <v>46</v>
      </c>
      <c r="B352" s="2">
        <f t="shared" ca="1" si="18"/>
        <v>246</v>
      </c>
      <c r="C352" s="3">
        <f ca="1">ROUND(A352/Graphs!$E$5,3)</f>
        <v>0.46</v>
      </c>
      <c r="D352" s="4">
        <v>351</v>
      </c>
      <c r="E352" s="3">
        <f t="shared" ca="1" si="19"/>
        <v>0.48</v>
      </c>
      <c r="F352" s="4">
        <f t="shared" ca="1" si="20"/>
        <v>48</v>
      </c>
      <c r="G352" s="5">
        <f ca="1">Graphs!$E$5-Data!A352</f>
        <v>54</v>
      </c>
      <c r="H352" s="9">
        <f ca="1">C352-Graphs!$E$6</f>
        <v>-0.54</v>
      </c>
      <c r="P352" t="e">
        <f ca="1">IF(E352&gt;=Graphs!$E$6,Data!F352,NA())</f>
        <v>#N/A</v>
      </c>
    </row>
    <row r="353" spans="1:16">
      <c r="A353" s="5">
        <f ca="1">CRITBINOM(Graphs!$E$5,Graphs!$C$5,RAND())</f>
        <v>48</v>
      </c>
      <c r="B353" s="2">
        <f t="shared" ca="1" si="18"/>
        <v>388</v>
      </c>
      <c r="C353" s="3">
        <f ca="1">ROUND(A353/Graphs!$E$5,3)</f>
        <v>0.48</v>
      </c>
      <c r="D353" s="4">
        <v>352</v>
      </c>
      <c r="E353" s="3">
        <f t="shared" ca="1" si="19"/>
        <v>0.48</v>
      </c>
      <c r="F353" s="4">
        <f t="shared" ca="1" si="20"/>
        <v>49</v>
      </c>
      <c r="G353" s="5">
        <f ca="1">Graphs!$E$5-Data!A353</f>
        <v>52</v>
      </c>
      <c r="H353" s="9">
        <f ca="1">C353-Graphs!$E$6</f>
        <v>-0.52</v>
      </c>
      <c r="P353" t="e">
        <f ca="1">IF(E353&gt;=Graphs!$E$6,Data!F353,NA())</f>
        <v>#N/A</v>
      </c>
    </row>
    <row r="354" spans="1:16">
      <c r="A354" s="5">
        <f ca="1">CRITBINOM(Graphs!$E$5,Graphs!$C$5,RAND())</f>
        <v>61</v>
      </c>
      <c r="B354" s="2">
        <f t="shared" ca="1" si="18"/>
        <v>990</v>
      </c>
      <c r="C354" s="3">
        <f ca="1">ROUND(A354/Graphs!$E$5,3)</f>
        <v>0.61</v>
      </c>
      <c r="D354" s="4">
        <v>353</v>
      </c>
      <c r="E354" s="3">
        <f t="shared" ca="1" si="19"/>
        <v>0.48</v>
      </c>
      <c r="F354" s="4">
        <f t="shared" ca="1" si="20"/>
        <v>50</v>
      </c>
      <c r="G354" s="5">
        <f ca="1">Graphs!$E$5-Data!A354</f>
        <v>39</v>
      </c>
      <c r="H354" s="9">
        <f ca="1">C354-Graphs!$E$6</f>
        <v>-0.39</v>
      </c>
      <c r="P354" t="e">
        <f ca="1">IF(E354&gt;=Graphs!$E$6,Data!F354,NA())</f>
        <v>#N/A</v>
      </c>
    </row>
    <row r="355" spans="1:16">
      <c r="A355" s="5">
        <f ca="1">CRITBINOM(Graphs!$E$5,Graphs!$C$5,RAND())</f>
        <v>55</v>
      </c>
      <c r="B355" s="2">
        <f t="shared" ca="1" si="18"/>
        <v>871</v>
      </c>
      <c r="C355" s="3">
        <f ca="1">ROUND(A355/Graphs!$E$5,3)</f>
        <v>0.55000000000000004</v>
      </c>
      <c r="D355" s="4">
        <v>354</v>
      </c>
      <c r="E355" s="3">
        <f t="shared" ca="1" si="19"/>
        <v>0.48</v>
      </c>
      <c r="F355" s="4">
        <f t="shared" ca="1" si="20"/>
        <v>51</v>
      </c>
      <c r="G355" s="5">
        <f ca="1">Graphs!$E$5-Data!A355</f>
        <v>45</v>
      </c>
      <c r="H355" s="9">
        <f ca="1">C355-Graphs!$E$6</f>
        <v>-0.44999999999999996</v>
      </c>
      <c r="P355" t="e">
        <f ca="1">IF(E355&gt;=Graphs!$E$6,Data!F355,NA())</f>
        <v>#N/A</v>
      </c>
    </row>
    <row r="356" spans="1:16">
      <c r="A356" s="5">
        <f ca="1">CRITBINOM(Graphs!$E$5,Graphs!$C$5,RAND())</f>
        <v>53</v>
      </c>
      <c r="B356" s="2">
        <f t="shared" ca="1" si="18"/>
        <v>767</v>
      </c>
      <c r="C356" s="3">
        <f ca="1">ROUND(A356/Graphs!$E$5,3)</f>
        <v>0.53</v>
      </c>
      <c r="D356" s="4">
        <v>355</v>
      </c>
      <c r="E356" s="3">
        <f t="shared" ca="1" si="19"/>
        <v>0.48</v>
      </c>
      <c r="F356" s="4">
        <f t="shared" ca="1" si="20"/>
        <v>52</v>
      </c>
      <c r="G356" s="5">
        <f ca="1">Graphs!$E$5-Data!A356</f>
        <v>47</v>
      </c>
      <c r="H356" s="9">
        <f ca="1">C356-Graphs!$E$6</f>
        <v>-0.47</v>
      </c>
      <c r="P356" t="e">
        <f ca="1">IF(E356&gt;=Graphs!$E$6,Data!F356,NA())</f>
        <v>#N/A</v>
      </c>
    </row>
    <row r="357" spans="1:16">
      <c r="A357" s="5">
        <f ca="1">CRITBINOM(Graphs!$E$5,Graphs!$C$5,RAND())</f>
        <v>55</v>
      </c>
      <c r="B357" s="2">
        <f t="shared" ca="1" si="18"/>
        <v>871</v>
      </c>
      <c r="C357" s="3">
        <f ca="1">ROUND(A357/Graphs!$E$5,3)</f>
        <v>0.55000000000000004</v>
      </c>
      <c r="D357" s="4">
        <v>356</v>
      </c>
      <c r="E357" s="3">
        <f t="shared" ca="1" si="19"/>
        <v>0.48</v>
      </c>
      <c r="F357" s="4">
        <f t="shared" ca="1" si="20"/>
        <v>53</v>
      </c>
      <c r="G357" s="5">
        <f ca="1">Graphs!$E$5-Data!A357</f>
        <v>45</v>
      </c>
      <c r="H357" s="9">
        <f ca="1">C357-Graphs!$E$6</f>
        <v>-0.44999999999999996</v>
      </c>
      <c r="P357" t="e">
        <f ca="1">IF(E357&gt;=Graphs!$E$6,Data!F357,NA())</f>
        <v>#N/A</v>
      </c>
    </row>
    <row r="358" spans="1:16">
      <c r="A358" s="5">
        <f ca="1">CRITBINOM(Graphs!$E$5,Graphs!$C$5,RAND())</f>
        <v>48</v>
      </c>
      <c r="B358" s="2">
        <f t="shared" ca="1" si="18"/>
        <v>388</v>
      </c>
      <c r="C358" s="3">
        <f ca="1">ROUND(A358/Graphs!$E$5,3)</f>
        <v>0.48</v>
      </c>
      <c r="D358" s="4">
        <v>357</v>
      </c>
      <c r="E358" s="3">
        <f t="shared" ca="1" si="19"/>
        <v>0.48</v>
      </c>
      <c r="F358" s="4">
        <f t="shared" ca="1" si="20"/>
        <v>54</v>
      </c>
      <c r="G358" s="5">
        <f ca="1">Graphs!$E$5-Data!A358</f>
        <v>52</v>
      </c>
      <c r="H358" s="9">
        <f ca="1">C358-Graphs!$E$6</f>
        <v>-0.52</v>
      </c>
      <c r="P358" t="e">
        <f ca="1">IF(E358&gt;=Graphs!$E$6,Data!F358,NA())</f>
        <v>#N/A</v>
      </c>
    </row>
    <row r="359" spans="1:16">
      <c r="A359" s="5">
        <f ca="1">CRITBINOM(Graphs!$E$5,Graphs!$C$5,RAND())</f>
        <v>50</v>
      </c>
      <c r="B359" s="2">
        <f t="shared" ca="1" si="18"/>
        <v>559</v>
      </c>
      <c r="C359" s="3">
        <f ca="1">ROUND(A359/Graphs!$E$5,3)</f>
        <v>0.5</v>
      </c>
      <c r="D359" s="4">
        <v>358</v>
      </c>
      <c r="E359" s="3">
        <f t="shared" ca="1" si="19"/>
        <v>0.48</v>
      </c>
      <c r="F359" s="4">
        <f t="shared" ca="1" si="20"/>
        <v>55</v>
      </c>
      <c r="G359" s="5">
        <f ca="1">Graphs!$E$5-Data!A359</f>
        <v>50</v>
      </c>
      <c r="H359" s="9">
        <f ca="1">C359-Graphs!$E$6</f>
        <v>-0.5</v>
      </c>
      <c r="P359" t="e">
        <f ca="1">IF(E359&gt;=Graphs!$E$6,Data!F359,NA())</f>
        <v>#N/A</v>
      </c>
    </row>
    <row r="360" spans="1:16">
      <c r="A360" s="5">
        <f ca="1">CRITBINOM(Graphs!$E$5,Graphs!$C$5,RAND())</f>
        <v>58</v>
      </c>
      <c r="B360" s="2">
        <f t="shared" ca="1" si="18"/>
        <v>963</v>
      </c>
      <c r="C360" s="3">
        <f ca="1">ROUND(A360/Graphs!$E$5,3)</f>
        <v>0.57999999999999996</v>
      </c>
      <c r="D360" s="4">
        <v>359</v>
      </c>
      <c r="E360" s="3">
        <f t="shared" ca="1" si="19"/>
        <v>0.48</v>
      </c>
      <c r="F360" s="4">
        <f t="shared" ca="1" si="20"/>
        <v>56</v>
      </c>
      <c r="G360" s="5">
        <f ca="1">Graphs!$E$5-Data!A360</f>
        <v>42</v>
      </c>
      <c r="H360" s="9">
        <f ca="1">C360-Graphs!$E$6</f>
        <v>-0.42000000000000004</v>
      </c>
      <c r="P360" t="e">
        <f ca="1">IF(E360&gt;=Graphs!$E$6,Data!F360,NA())</f>
        <v>#N/A</v>
      </c>
    </row>
    <row r="361" spans="1:16">
      <c r="A361" s="5">
        <f ca="1">CRITBINOM(Graphs!$E$5,Graphs!$C$5,RAND())</f>
        <v>52</v>
      </c>
      <c r="B361" s="2">
        <f t="shared" ca="1" si="18"/>
        <v>693</v>
      </c>
      <c r="C361" s="3">
        <f ca="1">ROUND(A361/Graphs!$E$5,3)</f>
        <v>0.52</v>
      </c>
      <c r="D361" s="4">
        <v>360</v>
      </c>
      <c r="E361" s="3">
        <f t="shared" ca="1" si="19"/>
        <v>0.48</v>
      </c>
      <c r="F361" s="4">
        <f t="shared" ca="1" si="20"/>
        <v>57</v>
      </c>
      <c r="G361" s="5">
        <f ca="1">Graphs!$E$5-Data!A361</f>
        <v>48</v>
      </c>
      <c r="H361" s="9">
        <f ca="1">C361-Graphs!$E$6</f>
        <v>-0.48</v>
      </c>
      <c r="P361" t="e">
        <f ca="1">IF(E361&gt;=Graphs!$E$6,Data!F361,NA())</f>
        <v>#N/A</v>
      </c>
    </row>
    <row r="362" spans="1:16">
      <c r="A362" s="5">
        <f ca="1">CRITBINOM(Graphs!$E$5,Graphs!$C$5,RAND())</f>
        <v>53</v>
      </c>
      <c r="B362" s="2">
        <f t="shared" ca="1" si="18"/>
        <v>767</v>
      </c>
      <c r="C362" s="3">
        <f ca="1">ROUND(A362/Graphs!$E$5,3)</f>
        <v>0.53</v>
      </c>
      <c r="D362" s="4">
        <v>361</v>
      </c>
      <c r="E362" s="3">
        <f t="shared" ca="1" si="19"/>
        <v>0.48</v>
      </c>
      <c r="F362" s="4">
        <f t="shared" ca="1" si="20"/>
        <v>58</v>
      </c>
      <c r="G362" s="5">
        <f ca="1">Graphs!$E$5-Data!A362</f>
        <v>47</v>
      </c>
      <c r="H362" s="9">
        <f ca="1">C362-Graphs!$E$6</f>
        <v>-0.47</v>
      </c>
      <c r="P362" t="e">
        <f ca="1">IF(E362&gt;=Graphs!$E$6,Data!F362,NA())</f>
        <v>#N/A</v>
      </c>
    </row>
    <row r="363" spans="1:16">
      <c r="A363" s="5">
        <f ca="1">CRITBINOM(Graphs!$E$5,Graphs!$C$5,RAND())</f>
        <v>44</v>
      </c>
      <c r="B363" s="2">
        <f t="shared" ca="1" si="18"/>
        <v>151</v>
      </c>
      <c r="C363" s="3">
        <f ca="1">ROUND(A363/Graphs!$E$5,3)</f>
        <v>0.44</v>
      </c>
      <c r="D363" s="4">
        <v>362</v>
      </c>
      <c r="E363" s="3">
        <f t="shared" ca="1" si="19"/>
        <v>0.48</v>
      </c>
      <c r="F363" s="4">
        <f t="shared" ca="1" si="20"/>
        <v>59</v>
      </c>
      <c r="G363" s="5">
        <f ca="1">Graphs!$E$5-Data!A363</f>
        <v>56</v>
      </c>
      <c r="H363" s="9">
        <f ca="1">C363-Graphs!$E$6</f>
        <v>-0.56000000000000005</v>
      </c>
      <c r="P363" t="e">
        <f ca="1">IF(E363&gt;=Graphs!$E$6,Data!F363,NA())</f>
        <v>#N/A</v>
      </c>
    </row>
    <row r="364" spans="1:16">
      <c r="A364" s="5">
        <f ca="1">CRITBINOM(Graphs!$E$5,Graphs!$C$5,RAND())</f>
        <v>51</v>
      </c>
      <c r="B364" s="2">
        <f t="shared" ca="1" si="18"/>
        <v>632</v>
      </c>
      <c r="C364" s="3">
        <f ca="1">ROUND(A364/Graphs!$E$5,3)</f>
        <v>0.51</v>
      </c>
      <c r="D364" s="4">
        <v>363</v>
      </c>
      <c r="E364" s="3">
        <f t="shared" ca="1" si="19"/>
        <v>0.48</v>
      </c>
      <c r="F364" s="4">
        <f t="shared" ca="1" si="20"/>
        <v>60</v>
      </c>
      <c r="G364" s="5">
        <f ca="1">Graphs!$E$5-Data!A364</f>
        <v>49</v>
      </c>
      <c r="H364" s="9">
        <f ca="1">C364-Graphs!$E$6</f>
        <v>-0.49</v>
      </c>
      <c r="P364" t="e">
        <f ca="1">IF(E364&gt;=Graphs!$E$6,Data!F364,NA())</f>
        <v>#N/A</v>
      </c>
    </row>
    <row r="365" spans="1:16">
      <c r="A365" s="5">
        <f ca="1">CRITBINOM(Graphs!$E$5,Graphs!$C$5,RAND())</f>
        <v>55</v>
      </c>
      <c r="B365" s="2">
        <f t="shared" ca="1" si="18"/>
        <v>871</v>
      </c>
      <c r="C365" s="3">
        <f ca="1">ROUND(A365/Graphs!$E$5,3)</f>
        <v>0.55000000000000004</v>
      </c>
      <c r="D365" s="4">
        <v>364</v>
      </c>
      <c r="E365" s="3">
        <f t="shared" ca="1" si="19"/>
        <v>0.48</v>
      </c>
      <c r="F365" s="4">
        <f t="shared" ca="1" si="20"/>
        <v>61</v>
      </c>
      <c r="G365" s="5">
        <f ca="1">Graphs!$E$5-Data!A365</f>
        <v>45</v>
      </c>
      <c r="H365" s="9">
        <f ca="1">C365-Graphs!$E$6</f>
        <v>-0.44999999999999996</v>
      </c>
      <c r="P365" t="e">
        <f ca="1">IF(E365&gt;=Graphs!$E$6,Data!F365,NA())</f>
        <v>#N/A</v>
      </c>
    </row>
    <row r="366" spans="1:16">
      <c r="A366" s="5">
        <f ca="1">CRITBINOM(Graphs!$E$5,Graphs!$C$5,RAND())</f>
        <v>58</v>
      </c>
      <c r="B366" s="2">
        <f t="shared" ca="1" si="18"/>
        <v>963</v>
      </c>
      <c r="C366" s="3">
        <f ca="1">ROUND(A366/Graphs!$E$5,3)</f>
        <v>0.57999999999999996</v>
      </c>
      <c r="D366" s="4">
        <v>365</v>
      </c>
      <c r="E366" s="3">
        <f t="shared" ca="1" si="19"/>
        <v>0.48</v>
      </c>
      <c r="F366" s="4">
        <f t="shared" ca="1" si="20"/>
        <v>62</v>
      </c>
      <c r="G366" s="5">
        <f ca="1">Graphs!$E$5-Data!A366</f>
        <v>42</v>
      </c>
      <c r="H366" s="9">
        <f ca="1">C366-Graphs!$E$6</f>
        <v>-0.42000000000000004</v>
      </c>
      <c r="P366" t="e">
        <f ca="1">IF(E366&gt;=Graphs!$E$6,Data!F366,NA())</f>
        <v>#N/A</v>
      </c>
    </row>
    <row r="367" spans="1:16">
      <c r="A367" s="5">
        <f ca="1">CRITBINOM(Graphs!$E$5,Graphs!$C$5,RAND())</f>
        <v>46</v>
      </c>
      <c r="B367" s="2">
        <f t="shared" ca="1" si="18"/>
        <v>246</v>
      </c>
      <c r="C367" s="3">
        <f ca="1">ROUND(A367/Graphs!$E$5,3)</f>
        <v>0.46</v>
      </c>
      <c r="D367" s="4">
        <v>366</v>
      </c>
      <c r="E367" s="3">
        <f t="shared" ca="1" si="19"/>
        <v>0.48</v>
      </c>
      <c r="F367" s="4">
        <f t="shared" ca="1" si="20"/>
        <v>63</v>
      </c>
      <c r="G367" s="5">
        <f ca="1">Graphs!$E$5-Data!A367</f>
        <v>54</v>
      </c>
      <c r="H367" s="9">
        <f ca="1">C367-Graphs!$E$6</f>
        <v>-0.54</v>
      </c>
      <c r="P367" t="e">
        <f ca="1">IF(E367&gt;=Graphs!$E$6,Data!F367,NA())</f>
        <v>#N/A</v>
      </c>
    </row>
    <row r="368" spans="1:16">
      <c r="A368" s="5">
        <f ca="1">CRITBINOM(Graphs!$E$5,Graphs!$C$5,RAND())</f>
        <v>47</v>
      </c>
      <c r="B368" s="2">
        <f t="shared" ca="1" si="18"/>
        <v>303</v>
      </c>
      <c r="C368" s="3">
        <f ca="1">ROUND(A368/Graphs!$E$5,3)</f>
        <v>0.47</v>
      </c>
      <c r="D368" s="4">
        <v>367</v>
      </c>
      <c r="E368" s="3">
        <f t="shared" ca="1" si="19"/>
        <v>0.48</v>
      </c>
      <c r="F368" s="4">
        <f t="shared" ca="1" si="20"/>
        <v>64</v>
      </c>
      <c r="G368" s="5">
        <f ca="1">Graphs!$E$5-Data!A368</f>
        <v>53</v>
      </c>
      <c r="H368" s="9">
        <f ca="1">C368-Graphs!$E$6</f>
        <v>-0.53</v>
      </c>
      <c r="P368" t="e">
        <f ca="1">IF(E368&gt;=Graphs!$E$6,Data!F368,NA())</f>
        <v>#N/A</v>
      </c>
    </row>
    <row r="369" spans="1:16">
      <c r="A369" s="5">
        <f ca="1">CRITBINOM(Graphs!$E$5,Graphs!$C$5,RAND())</f>
        <v>52</v>
      </c>
      <c r="B369" s="2">
        <f t="shared" ca="1" si="18"/>
        <v>693</v>
      </c>
      <c r="C369" s="3">
        <f ca="1">ROUND(A369/Graphs!$E$5,3)</f>
        <v>0.52</v>
      </c>
      <c r="D369" s="4">
        <v>368</v>
      </c>
      <c r="E369" s="3">
        <f t="shared" ca="1" si="19"/>
        <v>0.48</v>
      </c>
      <c r="F369" s="4">
        <f t="shared" ca="1" si="20"/>
        <v>65</v>
      </c>
      <c r="G369" s="5">
        <f ca="1">Graphs!$E$5-Data!A369</f>
        <v>48</v>
      </c>
      <c r="H369" s="9">
        <f ca="1">C369-Graphs!$E$6</f>
        <v>-0.48</v>
      </c>
      <c r="P369" t="e">
        <f ca="1">IF(E369&gt;=Graphs!$E$6,Data!F369,NA())</f>
        <v>#N/A</v>
      </c>
    </row>
    <row r="370" spans="1:16">
      <c r="A370" s="5">
        <f ca="1">CRITBINOM(Graphs!$E$5,Graphs!$C$5,RAND())</f>
        <v>53</v>
      </c>
      <c r="B370" s="2">
        <f t="shared" ca="1" si="18"/>
        <v>767</v>
      </c>
      <c r="C370" s="3">
        <f ca="1">ROUND(A370/Graphs!$E$5,3)</f>
        <v>0.53</v>
      </c>
      <c r="D370" s="4">
        <v>369</v>
      </c>
      <c r="E370" s="3">
        <f t="shared" ca="1" si="19"/>
        <v>0.48</v>
      </c>
      <c r="F370" s="4">
        <f t="shared" ca="1" si="20"/>
        <v>66</v>
      </c>
      <c r="G370" s="5">
        <f ca="1">Graphs!$E$5-Data!A370</f>
        <v>47</v>
      </c>
      <c r="H370" s="9">
        <f ca="1">C370-Graphs!$E$6</f>
        <v>-0.47</v>
      </c>
      <c r="P370" t="e">
        <f ca="1">IF(E370&gt;=Graphs!$E$6,Data!F370,NA())</f>
        <v>#N/A</v>
      </c>
    </row>
    <row r="371" spans="1:16">
      <c r="A371" s="5">
        <f ca="1">CRITBINOM(Graphs!$E$5,Graphs!$C$5,RAND())</f>
        <v>52</v>
      </c>
      <c r="B371" s="2">
        <f t="shared" ca="1" si="18"/>
        <v>693</v>
      </c>
      <c r="C371" s="3">
        <f ca="1">ROUND(A371/Graphs!$E$5,3)</f>
        <v>0.52</v>
      </c>
      <c r="D371" s="4">
        <v>370</v>
      </c>
      <c r="E371" s="3">
        <f t="shared" ca="1" si="19"/>
        <v>0.48</v>
      </c>
      <c r="F371" s="4">
        <f t="shared" ca="1" si="20"/>
        <v>67</v>
      </c>
      <c r="G371" s="5">
        <f ca="1">Graphs!$E$5-Data!A371</f>
        <v>48</v>
      </c>
      <c r="H371" s="9">
        <f ca="1">C371-Graphs!$E$6</f>
        <v>-0.48</v>
      </c>
      <c r="P371" t="e">
        <f ca="1">IF(E371&gt;=Graphs!$E$6,Data!F371,NA())</f>
        <v>#N/A</v>
      </c>
    </row>
    <row r="372" spans="1:16">
      <c r="A372" s="5">
        <f ca="1">CRITBINOM(Graphs!$E$5,Graphs!$C$5,RAND())</f>
        <v>57</v>
      </c>
      <c r="B372" s="2">
        <f t="shared" ca="1" si="18"/>
        <v>942</v>
      </c>
      <c r="C372" s="3">
        <f ca="1">ROUND(A372/Graphs!$E$5,3)</f>
        <v>0.56999999999999995</v>
      </c>
      <c r="D372" s="4">
        <v>371</v>
      </c>
      <c r="E372" s="3">
        <f t="shared" ca="1" si="19"/>
        <v>0.48</v>
      </c>
      <c r="F372" s="4">
        <f t="shared" ca="1" si="20"/>
        <v>68</v>
      </c>
      <c r="G372" s="5">
        <f ca="1">Graphs!$E$5-Data!A372</f>
        <v>43</v>
      </c>
      <c r="H372" s="9">
        <f ca="1">C372-Graphs!$E$6</f>
        <v>-0.43000000000000005</v>
      </c>
      <c r="P372" t="e">
        <f ca="1">IF(E372&gt;=Graphs!$E$6,Data!F372,NA())</f>
        <v>#N/A</v>
      </c>
    </row>
    <row r="373" spans="1:16">
      <c r="A373" s="5">
        <f ca="1">CRITBINOM(Graphs!$E$5,Graphs!$C$5,RAND())</f>
        <v>47</v>
      </c>
      <c r="B373" s="2">
        <f t="shared" ca="1" si="18"/>
        <v>303</v>
      </c>
      <c r="C373" s="3">
        <f ca="1">ROUND(A373/Graphs!$E$5,3)</f>
        <v>0.47</v>
      </c>
      <c r="D373" s="4">
        <v>372</v>
      </c>
      <c r="E373" s="3">
        <f t="shared" ca="1" si="19"/>
        <v>0.48</v>
      </c>
      <c r="F373" s="4">
        <f t="shared" ca="1" si="20"/>
        <v>69</v>
      </c>
      <c r="G373" s="5">
        <f ca="1">Graphs!$E$5-Data!A373</f>
        <v>53</v>
      </c>
      <c r="H373" s="9">
        <f ca="1">C373-Graphs!$E$6</f>
        <v>-0.53</v>
      </c>
      <c r="P373" t="e">
        <f ca="1">IF(E373&gt;=Graphs!$E$6,Data!F373,NA())</f>
        <v>#N/A</v>
      </c>
    </row>
    <row r="374" spans="1:16">
      <c r="A374" s="5">
        <f ca="1">CRITBINOM(Graphs!$E$5,Graphs!$C$5,RAND())</f>
        <v>40</v>
      </c>
      <c r="B374" s="2">
        <f t="shared" ca="1" si="18"/>
        <v>37</v>
      </c>
      <c r="C374" s="3">
        <f ca="1">ROUND(A374/Graphs!$E$5,3)</f>
        <v>0.4</v>
      </c>
      <c r="D374" s="4">
        <v>373</v>
      </c>
      <c r="E374" s="3">
        <f t="shared" ca="1" si="19"/>
        <v>0.48</v>
      </c>
      <c r="F374" s="4">
        <f t="shared" ca="1" si="20"/>
        <v>70</v>
      </c>
      <c r="G374" s="5">
        <f ca="1">Graphs!$E$5-Data!A374</f>
        <v>60</v>
      </c>
      <c r="H374" s="9">
        <f ca="1">C374-Graphs!$E$6</f>
        <v>-0.6</v>
      </c>
      <c r="P374" t="e">
        <f ca="1">IF(E374&gt;=Graphs!$E$6,Data!F374,NA())</f>
        <v>#N/A</v>
      </c>
    </row>
    <row r="375" spans="1:16">
      <c r="A375" s="5">
        <f ca="1">CRITBINOM(Graphs!$E$5,Graphs!$C$5,RAND())</f>
        <v>47</v>
      </c>
      <c r="B375" s="2">
        <f t="shared" ca="1" si="18"/>
        <v>303</v>
      </c>
      <c r="C375" s="3">
        <f ca="1">ROUND(A375/Graphs!$E$5,3)</f>
        <v>0.47</v>
      </c>
      <c r="D375" s="4">
        <v>374</v>
      </c>
      <c r="E375" s="3">
        <f t="shared" ca="1" si="19"/>
        <v>0.48</v>
      </c>
      <c r="F375" s="4">
        <f t="shared" ca="1" si="20"/>
        <v>71</v>
      </c>
      <c r="G375" s="5">
        <f ca="1">Graphs!$E$5-Data!A375</f>
        <v>53</v>
      </c>
      <c r="H375" s="9">
        <f ca="1">C375-Graphs!$E$6</f>
        <v>-0.53</v>
      </c>
      <c r="P375" t="e">
        <f ca="1">IF(E375&gt;=Graphs!$E$6,Data!F375,NA())</f>
        <v>#N/A</v>
      </c>
    </row>
    <row r="376" spans="1:16">
      <c r="A376" s="5">
        <f ca="1">CRITBINOM(Graphs!$E$5,Graphs!$C$5,RAND())</f>
        <v>49</v>
      </c>
      <c r="B376" s="2">
        <f t="shared" ca="1" si="18"/>
        <v>477</v>
      </c>
      <c r="C376" s="3">
        <f ca="1">ROUND(A376/Graphs!$E$5,3)</f>
        <v>0.49</v>
      </c>
      <c r="D376" s="4">
        <v>375</v>
      </c>
      <c r="E376" s="3">
        <f t="shared" ca="1" si="19"/>
        <v>0.48</v>
      </c>
      <c r="F376" s="4">
        <f t="shared" ca="1" si="20"/>
        <v>72</v>
      </c>
      <c r="G376" s="5">
        <f ca="1">Graphs!$E$5-Data!A376</f>
        <v>51</v>
      </c>
      <c r="H376" s="9">
        <f ca="1">C376-Graphs!$E$6</f>
        <v>-0.51</v>
      </c>
      <c r="P376" t="e">
        <f ca="1">IF(E376&gt;=Graphs!$E$6,Data!F376,NA())</f>
        <v>#N/A</v>
      </c>
    </row>
    <row r="377" spans="1:16">
      <c r="A377" s="5">
        <f ca="1">CRITBINOM(Graphs!$E$5,Graphs!$C$5,RAND())</f>
        <v>49</v>
      </c>
      <c r="B377" s="2">
        <f t="shared" ca="1" si="18"/>
        <v>477</v>
      </c>
      <c r="C377" s="3">
        <f ca="1">ROUND(A377/Graphs!$E$5,3)</f>
        <v>0.49</v>
      </c>
      <c r="D377" s="4">
        <v>376</v>
      </c>
      <c r="E377" s="3">
        <f t="shared" ca="1" si="19"/>
        <v>0.48</v>
      </c>
      <c r="F377" s="4">
        <f t="shared" ca="1" si="20"/>
        <v>73</v>
      </c>
      <c r="G377" s="5">
        <f ca="1">Graphs!$E$5-Data!A377</f>
        <v>51</v>
      </c>
      <c r="H377" s="9">
        <f ca="1">C377-Graphs!$E$6</f>
        <v>-0.51</v>
      </c>
      <c r="P377" t="e">
        <f ca="1">IF(E377&gt;=Graphs!$E$6,Data!F377,NA())</f>
        <v>#N/A</v>
      </c>
    </row>
    <row r="378" spans="1:16">
      <c r="A378" s="5">
        <f ca="1">CRITBINOM(Graphs!$E$5,Graphs!$C$5,RAND())</f>
        <v>54</v>
      </c>
      <c r="B378" s="2">
        <f t="shared" ca="1" si="18"/>
        <v>823</v>
      </c>
      <c r="C378" s="3">
        <f ca="1">ROUND(A378/Graphs!$E$5,3)</f>
        <v>0.54</v>
      </c>
      <c r="D378" s="4">
        <v>377</v>
      </c>
      <c r="E378" s="3">
        <f t="shared" ca="1" si="19"/>
        <v>0.48</v>
      </c>
      <c r="F378" s="4">
        <f t="shared" ca="1" si="20"/>
        <v>74</v>
      </c>
      <c r="G378" s="5">
        <f ca="1">Graphs!$E$5-Data!A378</f>
        <v>46</v>
      </c>
      <c r="H378" s="9">
        <f ca="1">C378-Graphs!$E$6</f>
        <v>-0.45999999999999996</v>
      </c>
      <c r="P378" t="e">
        <f ca="1">IF(E378&gt;=Graphs!$E$6,Data!F378,NA())</f>
        <v>#N/A</v>
      </c>
    </row>
    <row r="379" spans="1:16">
      <c r="A379" s="5">
        <f ca="1">CRITBINOM(Graphs!$E$5,Graphs!$C$5,RAND())</f>
        <v>38</v>
      </c>
      <c r="B379" s="2">
        <f t="shared" ca="1" si="18"/>
        <v>20</v>
      </c>
      <c r="C379" s="3">
        <f ca="1">ROUND(A379/Graphs!$E$5,3)</f>
        <v>0.38</v>
      </c>
      <c r="D379" s="4">
        <v>378</v>
      </c>
      <c r="E379" s="3">
        <f t="shared" ca="1" si="19"/>
        <v>0.48</v>
      </c>
      <c r="F379" s="4">
        <f t="shared" ca="1" si="20"/>
        <v>75</v>
      </c>
      <c r="G379" s="5">
        <f ca="1">Graphs!$E$5-Data!A379</f>
        <v>62</v>
      </c>
      <c r="H379" s="9">
        <f ca="1">C379-Graphs!$E$6</f>
        <v>-0.62</v>
      </c>
      <c r="P379" t="e">
        <f ca="1">IF(E379&gt;=Graphs!$E$6,Data!F379,NA())</f>
        <v>#N/A</v>
      </c>
    </row>
    <row r="380" spans="1:16">
      <c r="A380" s="5">
        <f ca="1">CRITBINOM(Graphs!$E$5,Graphs!$C$5,RAND())</f>
        <v>49</v>
      </c>
      <c r="B380" s="2">
        <f t="shared" ca="1" si="18"/>
        <v>477</v>
      </c>
      <c r="C380" s="3">
        <f ca="1">ROUND(A380/Graphs!$E$5,3)</f>
        <v>0.49</v>
      </c>
      <c r="D380" s="4">
        <v>379</v>
      </c>
      <c r="E380" s="3">
        <f t="shared" ca="1" si="19"/>
        <v>0.48</v>
      </c>
      <c r="F380" s="4">
        <f t="shared" ca="1" si="20"/>
        <v>76</v>
      </c>
      <c r="G380" s="5">
        <f ca="1">Graphs!$E$5-Data!A380</f>
        <v>51</v>
      </c>
      <c r="H380" s="9">
        <f ca="1">C380-Graphs!$E$6</f>
        <v>-0.51</v>
      </c>
      <c r="P380" t="e">
        <f ca="1">IF(E380&gt;=Graphs!$E$6,Data!F380,NA())</f>
        <v>#N/A</v>
      </c>
    </row>
    <row r="381" spans="1:16">
      <c r="A381" s="5">
        <f ca="1">CRITBINOM(Graphs!$E$5,Graphs!$C$5,RAND())</f>
        <v>51</v>
      </c>
      <c r="B381" s="2">
        <f t="shared" ca="1" si="18"/>
        <v>632</v>
      </c>
      <c r="C381" s="3">
        <f ca="1">ROUND(A381/Graphs!$E$5,3)</f>
        <v>0.51</v>
      </c>
      <c r="D381" s="4">
        <v>380</v>
      </c>
      <c r="E381" s="3">
        <f t="shared" ca="1" si="19"/>
        <v>0.48</v>
      </c>
      <c r="F381" s="4">
        <f t="shared" ca="1" si="20"/>
        <v>77</v>
      </c>
      <c r="G381" s="5">
        <f ca="1">Graphs!$E$5-Data!A381</f>
        <v>49</v>
      </c>
      <c r="H381" s="9">
        <f ca="1">C381-Graphs!$E$6</f>
        <v>-0.49</v>
      </c>
      <c r="P381" t="e">
        <f ca="1">IF(E381&gt;=Graphs!$E$6,Data!F381,NA())</f>
        <v>#N/A</v>
      </c>
    </row>
    <row r="382" spans="1:16">
      <c r="A382" s="5">
        <f ca="1">CRITBINOM(Graphs!$E$5,Graphs!$C$5,RAND())</f>
        <v>54</v>
      </c>
      <c r="B382" s="2">
        <f t="shared" ca="1" si="18"/>
        <v>823</v>
      </c>
      <c r="C382" s="3">
        <f ca="1">ROUND(A382/Graphs!$E$5,3)</f>
        <v>0.54</v>
      </c>
      <c r="D382" s="4">
        <v>381</v>
      </c>
      <c r="E382" s="3">
        <f t="shared" ca="1" si="19"/>
        <v>0.48</v>
      </c>
      <c r="F382" s="4">
        <f t="shared" ca="1" si="20"/>
        <v>78</v>
      </c>
      <c r="G382" s="5">
        <f ca="1">Graphs!$E$5-Data!A382</f>
        <v>46</v>
      </c>
      <c r="H382" s="9">
        <f ca="1">C382-Graphs!$E$6</f>
        <v>-0.45999999999999996</v>
      </c>
      <c r="P382" t="e">
        <f ca="1">IF(E382&gt;=Graphs!$E$6,Data!F382,NA())</f>
        <v>#N/A</v>
      </c>
    </row>
    <row r="383" spans="1:16">
      <c r="A383" s="5">
        <f ca="1">CRITBINOM(Graphs!$E$5,Graphs!$C$5,RAND())</f>
        <v>52</v>
      </c>
      <c r="B383" s="2">
        <f t="shared" ca="1" si="18"/>
        <v>693</v>
      </c>
      <c r="C383" s="3">
        <f ca="1">ROUND(A383/Graphs!$E$5,3)</f>
        <v>0.52</v>
      </c>
      <c r="D383" s="4">
        <v>382</v>
      </c>
      <c r="E383" s="3">
        <f t="shared" ca="1" si="19"/>
        <v>0.48</v>
      </c>
      <c r="F383" s="4">
        <f t="shared" ca="1" si="20"/>
        <v>79</v>
      </c>
      <c r="G383" s="5">
        <f ca="1">Graphs!$E$5-Data!A383</f>
        <v>48</v>
      </c>
      <c r="H383" s="9">
        <f ca="1">C383-Graphs!$E$6</f>
        <v>-0.48</v>
      </c>
      <c r="P383" t="e">
        <f ca="1">IF(E383&gt;=Graphs!$E$6,Data!F383,NA())</f>
        <v>#N/A</v>
      </c>
    </row>
    <row r="384" spans="1:16">
      <c r="A384" s="5">
        <f ca="1">CRITBINOM(Graphs!$E$5,Graphs!$C$5,RAND())</f>
        <v>56</v>
      </c>
      <c r="B384" s="2">
        <f t="shared" ca="1" si="18"/>
        <v>912</v>
      </c>
      <c r="C384" s="3">
        <f ca="1">ROUND(A384/Graphs!$E$5,3)</f>
        <v>0.56000000000000005</v>
      </c>
      <c r="D384" s="4">
        <v>383</v>
      </c>
      <c r="E384" s="3">
        <f t="shared" ca="1" si="19"/>
        <v>0.48</v>
      </c>
      <c r="F384" s="4">
        <f t="shared" ca="1" si="20"/>
        <v>80</v>
      </c>
      <c r="G384" s="5">
        <f ca="1">Graphs!$E$5-Data!A384</f>
        <v>44</v>
      </c>
      <c r="H384" s="9">
        <f ca="1">C384-Graphs!$E$6</f>
        <v>-0.43999999999999995</v>
      </c>
      <c r="P384" t="e">
        <f ca="1">IF(E384&gt;=Graphs!$E$6,Data!F384,NA())</f>
        <v>#N/A</v>
      </c>
    </row>
    <row r="385" spans="1:16">
      <c r="A385" s="5">
        <f ca="1">CRITBINOM(Graphs!$E$5,Graphs!$C$5,RAND())</f>
        <v>47</v>
      </c>
      <c r="B385" s="2">
        <f t="shared" ca="1" si="18"/>
        <v>303</v>
      </c>
      <c r="C385" s="3">
        <f ca="1">ROUND(A385/Graphs!$E$5,3)</f>
        <v>0.47</v>
      </c>
      <c r="D385" s="4">
        <v>384</v>
      </c>
      <c r="E385" s="3">
        <f t="shared" ca="1" si="19"/>
        <v>0.48</v>
      </c>
      <c r="F385" s="4">
        <f t="shared" ca="1" si="20"/>
        <v>81</v>
      </c>
      <c r="G385" s="5">
        <f ca="1">Graphs!$E$5-Data!A385</f>
        <v>53</v>
      </c>
      <c r="H385" s="9">
        <f ca="1">C385-Graphs!$E$6</f>
        <v>-0.53</v>
      </c>
      <c r="P385" t="e">
        <f ca="1">IF(E385&gt;=Graphs!$E$6,Data!F385,NA())</f>
        <v>#N/A</v>
      </c>
    </row>
    <row r="386" spans="1:16">
      <c r="A386" s="5">
        <f ca="1">CRITBINOM(Graphs!$E$5,Graphs!$C$5,RAND())</f>
        <v>46</v>
      </c>
      <c r="B386" s="2">
        <f t="shared" ref="B386:B449" ca="1" si="21">COUNTIF(List,"&lt;="&amp;C386)</f>
        <v>246</v>
      </c>
      <c r="C386" s="3">
        <f ca="1">ROUND(A386/Graphs!$E$5,3)</f>
        <v>0.46</v>
      </c>
      <c r="D386" s="4">
        <v>385</v>
      </c>
      <c r="E386" s="3">
        <f t="shared" ref="E386:E449" ca="1" si="22">VLOOKUP(SMALL($B$2:$B$1001,D386),$B$2:$C$1001,2,FALSE)</f>
        <v>0.48</v>
      </c>
      <c r="F386" s="4">
        <f t="shared" ca="1" si="20"/>
        <v>82</v>
      </c>
      <c r="G386" s="5">
        <f ca="1">Graphs!$E$5-Data!A386</f>
        <v>54</v>
      </c>
      <c r="H386" s="9">
        <f ca="1">C386-Graphs!$E$6</f>
        <v>-0.54</v>
      </c>
      <c r="P386" t="e">
        <f ca="1">IF(E386&gt;=Graphs!$E$6,Data!F386,NA())</f>
        <v>#N/A</v>
      </c>
    </row>
    <row r="387" spans="1:16">
      <c r="A387" s="5">
        <f ca="1">CRITBINOM(Graphs!$E$5,Graphs!$C$5,RAND())</f>
        <v>51</v>
      </c>
      <c r="B387" s="2">
        <f t="shared" ca="1" si="21"/>
        <v>632</v>
      </c>
      <c r="C387" s="3">
        <f ca="1">ROUND(A387/Graphs!$E$5,3)</f>
        <v>0.51</v>
      </c>
      <c r="D387" s="4">
        <v>386</v>
      </c>
      <c r="E387" s="3">
        <f t="shared" ca="1" si="22"/>
        <v>0.48</v>
      </c>
      <c r="F387" s="4">
        <f t="shared" ca="1" si="20"/>
        <v>83</v>
      </c>
      <c r="G387" s="5">
        <f ca="1">Graphs!$E$5-Data!A387</f>
        <v>49</v>
      </c>
      <c r="H387" s="9">
        <f ca="1">C387-Graphs!$E$6</f>
        <v>-0.49</v>
      </c>
      <c r="P387" t="e">
        <f ca="1">IF(E387&gt;=Graphs!$E$6,Data!F387,NA())</f>
        <v>#N/A</v>
      </c>
    </row>
    <row r="388" spans="1:16">
      <c r="A388" s="5">
        <f ca="1">CRITBINOM(Graphs!$E$5,Graphs!$C$5,RAND())</f>
        <v>51</v>
      </c>
      <c r="B388" s="2">
        <f t="shared" ca="1" si="21"/>
        <v>632</v>
      </c>
      <c r="C388" s="3">
        <f ca="1">ROUND(A388/Graphs!$E$5,3)</f>
        <v>0.51</v>
      </c>
      <c r="D388" s="4">
        <v>387</v>
      </c>
      <c r="E388" s="3">
        <f t="shared" ca="1" si="22"/>
        <v>0.48</v>
      </c>
      <c r="F388" s="4">
        <f t="shared" ref="F388:F451" ca="1" si="23">IF(E388=E387,F387+1,1)</f>
        <v>84</v>
      </c>
      <c r="G388" s="5">
        <f ca="1">Graphs!$E$5-Data!A388</f>
        <v>49</v>
      </c>
      <c r="H388" s="9">
        <f ca="1">C388-Graphs!$E$6</f>
        <v>-0.49</v>
      </c>
      <c r="P388" t="e">
        <f ca="1">IF(E388&gt;=Graphs!$E$6,Data!F388,NA())</f>
        <v>#N/A</v>
      </c>
    </row>
    <row r="389" spans="1:16">
      <c r="A389" s="5">
        <f ca="1">CRITBINOM(Graphs!$E$5,Graphs!$C$5,RAND())</f>
        <v>50</v>
      </c>
      <c r="B389" s="2">
        <f t="shared" ca="1" si="21"/>
        <v>559</v>
      </c>
      <c r="C389" s="3">
        <f ca="1">ROUND(A389/Graphs!$E$5,3)</f>
        <v>0.5</v>
      </c>
      <c r="D389" s="4">
        <v>388</v>
      </c>
      <c r="E389" s="3">
        <f t="shared" ca="1" si="22"/>
        <v>0.48</v>
      </c>
      <c r="F389" s="4">
        <f t="shared" ca="1" si="23"/>
        <v>85</v>
      </c>
      <c r="G389" s="5">
        <f ca="1">Graphs!$E$5-Data!A389</f>
        <v>50</v>
      </c>
      <c r="H389" s="9">
        <f ca="1">C389-Graphs!$E$6</f>
        <v>-0.5</v>
      </c>
      <c r="P389" t="e">
        <f ca="1">IF(E389&gt;=Graphs!$E$6,Data!F389,NA())</f>
        <v>#N/A</v>
      </c>
    </row>
    <row r="390" spans="1:16">
      <c r="A390" s="5">
        <f ca="1">CRITBINOM(Graphs!$E$5,Graphs!$C$5,RAND())</f>
        <v>46</v>
      </c>
      <c r="B390" s="2">
        <f t="shared" ca="1" si="21"/>
        <v>246</v>
      </c>
      <c r="C390" s="3">
        <f ca="1">ROUND(A390/Graphs!$E$5,3)</f>
        <v>0.46</v>
      </c>
      <c r="D390" s="4">
        <v>389</v>
      </c>
      <c r="E390" s="3">
        <f t="shared" ca="1" si="22"/>
        <v>0.49</v>
      </c>
      <c r="F390" s="4">
        <f t="shared" ca="1" si="23"/>
        <v>1</v>
      </c>
      <c r="G390" s="5">
        <f ca="1">Graphs!$E$5-Data!A390</f>
        <v>54</v>
      </c>
      <c r="H390" s="9">
        <f ca="1">C390-Graphs!$E$6</f>
        <v>-0.54</v>
      </c>
      <c r="P390" t="e">
        <f ca="1">IF(E390&gt;=Graphs!$E$6,Data!F390,NA())</f>
        <v>#N/A</v>
      </c>
    </row>
    <row r="391" spans="1:16">
      <c r="A391" s="5">
        <f ca="1">CRITBINOM(Graphs!$E$5,Graphs!$C$5,RAND())</f>
        <v>47</v>
      </c>
      <c r="B391" s="2">
        <f t="shared" ca="1" si="21"/>
        <v>303</v>
      </c>
      <c r="C391" s="3">
        <f ca="1">ROUND(A391/Graphs!$E$5,3)</f>
        <v>0.47</v>
      </c>
      <c r="D391" s="4">
        <v>390</v>
      </c>
      <c r="E391" s="3">
        <f t="shared" ca="1" si="22"/>
        <v>0.49</v>
      </c>
      <c r="F391" s="4">
        <f t="shared" ca="1" si="23"/>
        <v>2</v>
      </c>
      <c r="G391" s="5">
        <f ca="1">Graphs!$E$5-Data!A391</f>
        <v>53</v>
      </c>
      <c r="H391" s="9">
        <f ca="1">C391-Graphs!$E$6</f>
        <v>-0.53</v>
      </c>
      <c r="P391" t="e">
        <f ca="1">IF(E391&gt;=Graphs!$E$6,Data!F391,NA())</f>
        <v>#N/A</v>
      </c>
    </row>
    <row r="392" spans="1:16">
      <c r="A392" s="5">
        <f ca="1">CRITBINOM(Graphs!$E$5,Graphs!$C$5,RAND())</f>
        <v>49</v>
      </c>
      <c r="B392" s="2">
        <f t="shared" ca="1" si="21"/>
        <v>477</v>
      </c>
      <c r="C392" s="3">
        <f ca="1">ROUND(A392/Graphs!$E$5,3)</f>
        <v>0.49</v>
      </c>
      <c r="D392" s="4">
        <v>391</v>
      </c>
      <c r="E392" s="3">
        <f t="shared" ca="1" si="22"/>
        <v>0.49</v>
      </c>
      <c r="F392" s="4">
        <f t="shared" ca="1" si="23"/>
        <v>3</v>
      </c>
      <c r="G392" s="5">
        <f ca="1">Graphs!$E$5-Data!A392</f>
        <v>51</v>
      </c>
      <c r="H392" s="9">
        <f ca="1">C392-Graphs!$E$6</f>
        <v>-0.51</v>
      </c>
      <c r="P392" t="e">
        <f ca="1">IF(E392&gt;=Graphs!$E$6,Data!F392,NA())</f>
        <v>#N/A</v>
      </c>
    </row>
    <row r="393" spans="1:16">
      <c r="A393" s="5">
        <f ca="1">CRITBINOM(Graphs!$E$5,Graphs!$C$5,RAND())</f>
        <v>55</v>
      </c>
      <c r="B393" s="2">
        <f t="shared" ca="1" si="21"/>
        <v>871</v>
      </c>
      <c r="C393" s="3">
        <f ca="1">ROUND(A393/Graphs!$E$5,3)</f>
        <v>0.55000000000000004</v>
      </c>
      <c r="D393" s="4">
        <v>392</v>
      </c>
      <c r="E393" s="3">
        <f t="shared" ca="1" si="22"/>
        <v>0.49</v>
      </c>
      <c r="F393" s="4">
        <f t="shared" ca="1" si="23"/>
        <v>4</v>
      </c>
      <c r="G393" s="5">
        <f ca="1">Graphs!$E$5-Data!A393</f>
        <v>45</v>
      </c>
      <c r="H393" s="9">
        <f ca="1">C393-Graphs!$E$6</f>
        <v>-0.44999999999999996</v>
      </c>
      <c r="P393" t="e">
        <f ca="1">IF(E393&gt;=Graphs!$E$6,Data!F393,NA())</f>
        <v>#N/A</v>
      </c>
    </row>
    <row r="394" spans="1:16">
      <c r="A394" s="5">
        <f ca="1">CRITBINOM(Graphs!$E$5,Graphs!$C$5,RAND())</f>
        <v>44</v>
      </c>
      <c r="B394" s="2">
        <f t="shared" ca="1" si="21"/>
        <v>151</v>
      </c>
      <c r="C394" s="3">
        <f ca="1">ROUND(A394/Graphs!$E$5,3)</f>
        <v>0.44</v>
      </c>
      <c r="D394" s="4">
        <v>393</v>
      </c>
      <c r="E394" s="3">
        <f t="shared" ca="1" si="22"/>
        <v>0.49</v>
      </c>
      <c r="F394" s="4">
        <f t="shared" ca="1" si="23"/>
        <v>5</v>
      </c>
      <c r="G394" s="5">
        <f ca="1">Graphs!$E$5-Data!A394</f>
        <v>56</v>
      </c>
      <c r="H394" s="9">
        <f ca="1">C394-Graphs!$E$6</f>
        <v>-0.56000000000000005</v>
      </c>
      <c r="P394" t="e">
        <f ca="1">IF(E394&gt;=Graphs!$E$6,Data!F394,NA())</f>
        <v>#N/A</v>
      </c>
    </row>
    <row r="395" spans="1:16">
      <c r="A395" s="5">
        <f ca="1">CRITBINOM(Graphs!$E$5,Graphs!$C$5,RAND())</f>
        <v>58</v>
      </c>
      <c r="B395" s="2">
        <f t="shared" ca="1" si="21"/>
        <v>963</v>
      </c>
      <c r="C395" s="3">
        <f ca="1">ROUND(A395/Graphs!$E$5,3)</f>
        <v>0.57999999999999996</v>
      </c>
      <c r="D395" s="4">
        <v>394</v>
      </c>
      <c r="E395" s="3">
        <f t="shared" ca="1" si="22"/>
        <v>0.49</v>
      </c>
      <c r="F395" s="4">
        <f t="shared" ca="1" si="23"/>
        <v>6</v>
      </c>
      <c r="G395" s="5">
        <f ca="1">Graphs!$E$5-Data!A395</f>
        <v>42</v>
      </c>
      <c r="H395" s="9">
        <f ca="1">C395-Graphs!$E$6</f>
        <v>-0.42000000000000004</v>
      </c>
      <c r="P395" t="e">
        <f ca="1">IF(E395&gt;=Graphs!$E$6,Data!F395,NA())</f>
        <v>#N/A</v>
      </c>
    </row>
    <row r="396" spans="1:16">
      <c r="A396" s="5">
        <f ca="1">CRITBINOM(Graphs!$E$5,Graphs!$C$5,RAND())</f>
        <v>53</v>
      </c>
      <c r="B396" s="2">
        <f t="shared" ca="1" si="21"/>
        <v>767</v>
      </c>
      <c r="C396" s="3">
        <f ca="1">ROUND(A396/Graphs!$E$5,3)</f>
        <v>0.53</v>
      </c>
      <c r="D396" s="4">
        <v>395</v>
      </c>
      <c r="E396" s="3">
        <f t="shared" ca="1" si="22"/>
        <v>0.49</v>
      </c>
      <c r="F396" s="4">
        <f t="shared" ca="1" si="23"/>
        <v>7</v>
      </c>
      <c r="G396" s="5">
        <f ca="1">Graphs!$E$5-Data!A396</f>
        <v>47</v>
      </c>
      <c r="H396" s="9">
        <f ca="1">C396-Graphs!$E$6</f>
        <v>-0.47</v>
      </c>
      <c r="P396" t="e">
        <f ca="1">IF(E396&gt;=Graphs!$E$6,Data!F396,NA())</f>
        <v>#N/A</v>
      </c>
    </row>
    <row r="397" spans="1:16">
      <c r="A397" s="5">
        <f ca="1">CRITBINOM(Graphs!$E$5,Graphs!$C$5,RAND())</f>
        <v>49</v>
      </c>
      <c r="B397" s="2">
        <f t="shared" ca="1" si="21"/>
        <v>477</v>
      </c>
      <c r="C397" s="3">
        <f ca="1">ROUND(A397/Graphs!$E$5,3)</f>
        <v>0.49</v>
      </c>
      <c r="D397" s="4">
        <v>396</v>
      </c>
      <c r="E397" s="3">
        <f t="shared" ca="1" si="22"/>
        <v>0.49</v>
      </c>
      <c r="F397" s="4">
        <f t="shared" ca="1" si="23"/>
        <v>8</v>
      </c>
      <c r="G397" s="5">
        <f ca="1">Graphs!$E$5-Data!A397</f>
        <v>51</v>
      </c>
      <c r="H397" s="9">
        <f ca="1">C397-Graphs!$E$6</f>
        <v>-0.51</v>
      </c>
      <c r="P397" t="e">
        <f ca="1">IF(E397&gt;=Graphs!$E$6,Data!F397,NA())</f>
        <v>#N/A</v>
      </c>
    </row>
    <row r="398" spans="1:16">
      <c r="A398" s="5">
        <f ca="1">CRITBINOM(Graphs!$E$5,Graphs!$C$5,RAND())</f>
        <v>53</v>
      </c>
      <c r="B398" s="2">
        <f t="shared" ca="1" si="21"/>
        <v>767</v>
      </c>
      <c r="C398" s="3">
        <f ca="1">ROUND(A398/Graphs!$E$5,3)</f>
        <v>0.53</v>
      </c>
      <c r="D398" s="4">
        <v>397</v>
      </c>
      <c r="E398" s="3">
        <f t="shared" ca="1" si="22"/>
        <v>0.49</v>
      </c>
      <c r="F398" s="4">
        <f t="shared" ca="1" si="23"/>
        <v>9</v>
      </c>
      <c r="G398" s="5">
        <f ca="1">Graphs!$E$5-Data!A398</f>
        <v>47</v>
      </c>
      <c r="H398" s="9">
        <f ca="1">C398-Graphs!$E$6</f>
        <v>-0.47</v>
      </c>
      <c r="P398" t="e">
        <f ca="1">IF(E398&gt;=Graphs!$E$6,Data!F398,NA())</f>
        <v>#N/A</v>
      </c>
    </row>
    <row r="399" spans="1:16">
      <c r="A399" s="5">
        <f ca="1">CRITBINOM(Graphs!$E$5,Graphs!$C$5,RAND())</f>
        <v>52</v>
      </c>
      <c r="B399" s="2">
        <f t="shared" ca="1" si="21"/>
        <v>693</v>
      </c>
      <c r="C399" s="3">
        <f ca="1">ROUND(A399/Graphs!$E$5,3)</f>
        <v>0.52</v>
      </c>
      <c r="D399" s="4">
        <v>398</v>
      </c>
      <c r="E399" s="3">
        <f t="shared" ca="1" si="22"/>
        <v>0.49</v>
      </c>
      <c r="F399" s="4">
        <f t="shared" ca="1" si="23"/>
        <v>10</v>
      </c>
      <c r="G399" s="5">
        <f ca="1">Graphs!$E$5-Data!A399</f>
        <v>48</v>
      </c>
      <c r="H399" s="9">
        <f ca="1">C399-Graphs!$E$6</f>
        <v>-0.48</v>
      </c>
      <c r="P399" t="e">
        <f ca="1">IF(E399&gt;=Graphs!$E$6,Data!F399,NA())</f>
        <v>#N/A</v>
      </c>
    </row>
    <row r="400" spans="1:16">
      <c r="A400" s="5">
        <f ca="1">CRITBINOM(Graphs!$E$5,Graphs!$C$5,RAND())</f>
        <v>52</v>
      </c>
      <c r="B400" s="2">
        <f t="shared" ca="1" si="21"/>
        <v>693</v>
      </c>
      <c r="C400" s="3">
        <f ca="1">ROUND(A400/Graphs!$E$5,3)</f>
        <v>0.52</v>
      </c>
      <c r="D400" s="4">
        <v>399</v>
      </c>
      <c r="E400" s="3">
        <f t="shared" ca="1" si="22"/>
        <v>0.49</v>
      </c>
      <c r="F400" s="4">
        <f t="shared" ca="1" si="23"/>
        <v>11</v>
      </c>
      <c r="G400" s="5">
        <f ca="1">Graphs!$E$5-Data!A400</f>
        <v>48</v>
      </c>
      <c r="H400" s="9">
        <f ca="1">C400-Graphs!$E$6</f>
        <v>-0.48</v>
      </c>
      <c r="P400" t="e">
        <f ca="1">IF(E400&gt;=Graphs!$E$6,Data!F400,NA())</f>
        <v>#N/A</v>
      </c>
    </row>
    <row r="401" spans="1:16">
      <c r="A401" s="5">
        <f ca="1">CRITBINOM(Graphs!$E$5,Graphs!$C$5,RAND())</f>
        <v>43</v>
      </c>
      <c r="B401" s="2">
        <f t="shared" ca="1" si="21"/>
        <v>116</v>
      </c>
      <c r="C401" s="3">
        <f ca="1">ROUND(A401/Graphs!$E$5,3)</f>
        <v>0.43</v>
      </c>
      <c r="D401" s="4">
        <v>400</v>
      </c>
      <c r="E401" s="3">
        <f t="shared" ca="1" si="22"/>
        <v>0.49</v>
      </c>
      <c r="F401" s="4">
        <f t="shared" ca="1" si="23"/>
        <v>12</v>
      </c>
      <c r="G401" s="5">
        <f ca="1">Graphs!$E$5-Data!A401</f>
        <v>57</v>
      </c>
      <c r="H401" s="9">
        <f ca="1">C401-Graphs!$E$6</f>
        <v>-0.57000000000000006</v>
      </c>
      <c r="P401" t="e">
        <f ca="1">IF(E401&gt;=Graphs!$E$6,Data!F401,NA())</f>
        <v>#N/A</v>
      </c>
    </row>
    <row r="402" spans="1:16">
      <c r="A402" s="5">
        <f ca="1">CRITBINOM(Graphs!$E$5,Graphs!$C$5,RAND())</f>
        <v>61</v>
      </c>
      <c r="B402" s="2">
        <f t="shared" ca="1" si="21"/>
        <v>990</v>
      </c>
      <c r="C402" s="3">
        <f ca="1">ROUND(A402/Graphs!$E$5,3)</f>
        <v>0.61</v>
      </c>
      <c r="D402" s="4">
        <v>401</v>
      </c>
      <c r="E402" s="3">
        <f t="shared" ca="1" si="22"/>
        <v>0.49</v>
      </c>
      <c r="F402" s="4">
        <f t="shared" ca="1" si="23"/>
        <v>13</v>
      </c>
      <c r="G402" s="5">
        <f ca="1">Graphs!$E$5-Data!A402</f>
        <v>39</v>
      </c>
      <c r="H402" s="9">
        <f ca="1">C402-Graphs!$E$6</f>
        <v>-0.39</v>
      </c>
      <c r="P402" t="e">
        <f ca="1">IF(E402&gt;=Graphs!$E$6,Data!F402,NA())</f>
        <v>#N/A</v>
      </c>
    </row>
    <row r="403" spans="1:16">
      <c r="A403" s="5">
        <f ca="1">CRITBINOM(Graphs!$E$5,Graphs!$C$5,RAND())</f>
        <v>48</v>
      </c>
      <c r="B403" s="2">
        <f t="shared" ca="1" si="21"/>
        <v>388</v>
      </c>
      <c r="C403" s="3">
        <f ca="1">ROUND(A403/Graphs!$E$5,3)</f>
        <v>0.48</v>
      </c>
      <c r="D403" s="4">
        <v>402</v>
      </c>
      <c r="E403" s="3">
        <f t="shared" ca="1" si="22"/>
        <v>0.49</v>
      </c>
      <c r="F403" s="4">
        <f t="shared" ca="1" si="23"/>
        <v>14</v>
      </c>
      <c r="G403" s="5">
        <f ca="1">Graphs!$E$5-Data!A403</f>
        <v>52</v>
      </c>
      <c r="H403" s="9">
        <f ca="1">C403-Graphs!$E$6</f>
        <v>-0.52</v>
      </c>
      <c r="P403" t="e">
        <f ca="1">IF(E403&gt;=Graphs!$E$6,Data!F403,NA())</f>
        <v>#N/A</v>
      </c>
    </row>
    <row r="404" spans="1:16">
      <c r="A404" s="5">
        <f ca="1">CRITBINOM(Graphs!$E$5,Graphs!$C$5,RAND())</f>
        <v>51</v>
      </c>
      <c r="B404" s="2">
        <f t="shared" ca="1" si="21"/>
        <v>632</v>
      </c>
      <c r="C404" s="3">
        <f ca="1">ROUND(A404/Graphs!$E$5,3)</f>
        <v>0.51</v>
      </c>
      <c r="D404" s="4">
        <v>403</v>
      </c>
      <c r="E404" s="3">
        <f t="shared" ca="1" si="22"/>
        <v>0.49</v>
      </c>
      <c r="F404" s="4">
        <f t="shared" ca="1" si="23"/>
        <v>15</v>
      </c>
      <c r="G404" s="5">
        <f ca="1">Graphs!$E$5-Data!A404</f>
        <v>49</v>
      </c>
      <c r="H404" s="9">
        <f ca="1">C404-Graphs!$E$6</f>
        <v>-0.49</v>
      </c>
      <c r="P404" t="e">
        <f ca="1">IF(E404&gt;=Graphs!$E$6,Data!F404,NA())</f>
        <v>#N/A</v>
      </c>
    </row>
    <row r="405" spans="1:16">
      <c r="A405" s="5">
        <f ca="1">CRITBINOM(Graphs!$E$5,Graphs!$C$5,RAND())</f>
        <v>44</v>
      </c>
      <c r="B405" s="2">
        <f t="shared" ca="1" si="21"/>
        <v>151</v>
      </c>
      <c r="C405" s="3">
        <f ca="1">ROUND(A405/Graphs!$E$5,3)</f>
        <v>0.44</v>
      </c>
      <c r="D405" s="4">
        <v>404</v>
      </c>
      <c r="E405" s="3">
        <f t="shared" ca="1" si="22"/>
        <v>0.49</v>
      </c>
      <c r="F405" s="4">
        <f t="shared" ca="1" si="23"/>
        <v>16</v>
      </c>
      <c r="G405" s="5">
        <f ca="1">Graphs!$E$5-Data!A405</f>
        <v>56</v>
      </c>
      <c r="H405" s="9">
        <f ca="1">C405-Graphs!$E$6</f>
        <v>-0.56000000000000005</v>
      </c>
      <c r="P405" t="e">
        <f ca="1">IF(E405&gt;=Graphs!$E$6,Data!F405,NA())</f>
        <v>#N/A</v>
      </c>
    </row>
    <row r="406" spans="1:16">
      <c r="A406" s="5">
        <f ca="1">CRITBINOM(Graphs!$E$5,Graphs!$C$5,RAND())</f>
        <v>52</v>
      </c>
      <c r="B406" s="2">
        <f t="shared" ca="1" si="21"/>
        <v>693</v>
      </c>
      <c r="C406" s="3">
        <f ca="1">ROUND(A406/Graphs!$E$5,3)</f>
        <v>0.52</v>
      </c>
      <c r="D406" s="4">
        <v>405</v>
      </c>
      <c r="E406" s="3">
        <f t="shared" ca="1" si="22"/>
        <v>0.49</v>
      </c>
      <c r="F406" s="4">
        <f t="shared" ca="1" si="23"/>
        <v>17</v>
      </c>
      <c r="G406" s="5">
        <f ca="1">Graphs!$E$5-Data!A406</f>
        <v>48</v>
      </c>
      <c r="H406" s="9">
        <f ca="1">C406-Graphs!$E$6</f>
        <v>-0.48</v>
      </c>
      <c r="P406" t="e">
        <f ca="1">IF(E406&gt;=Graphs!$E$6,Data!F406,NA())</f>
        <v>#N/A</v>
      </c>
    </row>
    <row r="407" spans="1:16">
      <c r="A407" s="5">
        <f ca="1">CRITBINOM(Graphs!$E$5,Graphs!$C$5,RAND())</f>
        <v>55</v>
      </c>
      <c r="B407" s="2">
        <f t="shared" ca="1" si="21"/>
        <v>871</v>
      </c>
      <c r="C407" s="3">
        <f ca="1">ROUND(A407/Graphs!$E$5,3)</f>
        <v>0.55000000000000004</v>
      </c>
      <c r="D407" s="4">
        <v>406</v>
      </c>
      <c r="E407" s="3">
        <f t="shared" ca="1" si="22"/>
        <v>0.49</v>
      </c>
      <c r="F407" s="4">
        <f t="shared" ca="1" si="23"/>
        <v>18</v>
      </c>
      <c r="G407" s="5">
        <f ca="1">Graphs!$E$5-Data!A407</f>
        <v>45</v>
      </c>
      <c r="H407" s="9">
        <f ca="1">C407-Graphs!$E$6</f>
        <v>-0.44999999999999996</v>
      </c>
      <c r="P407" t="e">
        <f ca="1">IF(E407&gt;=Graphs!$E$6,Data!F407,NA())</f>
        <v>#N/A</v>
      </c>
    </row>
    <row r="408" spans="1:16">
      <c r="A408" s="5">
        <f ca="1">CRITBINOM(Graphs!$E$5,Graphs!$C$5,RAND())</f>
        <v>52</v>
      </c>
      <c r="B408" s="2">
        <f t="shared" ca="1" si="21"/>
        <v>693</v>
      </c>
      <c r="C408" s="3">
        <f ca="1">ROUND(A408/Graphs!$E$5,3)</f>
        <v>0.52</v>
      </c>
      <c r="D408" s="4">
        <v>407</v>
      </c>
      <c r="E408" s="3">
        <f t="shared" ca="1" si="22"/>
        <v>0.49</v>
      </c>
      <c r="F408" s="4">
        <f t="shared" ca="1" si="23"/>
        <v>19</v>
      </c>
      <c r="G408" s="5">
        <f ca="1">Graphs!$E$5-Data!A408</f>
        <v>48</v>
      </c>
      <c r="H408" s="9">
        <f ca="1">C408-Graphs!$E$6</f>
        <v>-0.48</v>
      </c>
      <c r="P408" t="e">
        <f ca="1">IF(E408&gt;=Graphs!$E$6,Data!F408,NA())</f>
        <v>#N/A</v>
      </c>
    </row>
    <row r="409" spans="1:16">
      <c r="A409" s="5">
        <f ca="1">CRITBINOM(Graphs!$E$5,Graphs!$C$5,RAND())</f>
        <v>48</v>
      </c>
      <c r="B409" s="2">
        <f t="shared" ca="1" si="21"/>
        <v>388</v>
      </c>
      <c r="C409" s="3">
        <f ca="1">ROUND(A409/Graphs!$E$5,3)</f>
        <v>0.48</v>
      </c>
      <c r="D409" s="4">
        <v>408</v>
      </c>
      <c r="E409" s="3">
        <f t="shared" ca="1" si="22"/>
        <v>0.49</v>
      </c>
      <c r="F409" s="4">
        <f t="shared" ca="1" si="23"/>
        <v>20</v>
      </c>
      <c r="G409" s="5">
        <f ca="1">Graphs!$E$5-Data!A409</f>
        <v>52</v>
      </c>
      <c r="H409" s="9">
        <f ca="1">C409-Graphs!$E$6</f>
        <v>-0.52</v>
      </c>
      <c r="P409" t="e">
        <f ca="1">IF(E409&gt;=Graphs!$E$6,Data!F409,NA())</f>
        <v>#N/A</v>
      </c>
    </row>
    <row r="410" spans="1:16">
      <c r="A410" s="5">
        <f ca="1">CRITBINOM(Graphs!$E$5,Graphs!$C$5,RAND())</f>
        <v>46</v>
      </c>
      <c r="B410" s="2">
        <f t="shared" ca="1" si="21"/>
        <v>246</v>
      </c>
      <c r="C410" s="3">
        <f ca="1">ROUND(A410/Graphs!$E$5,3)</f>
        <v>0.46</v>
      </c>
      <c r="D410" s="4">
        <v>409</v>
      </c>
      <c r="E410" s="3">
        <f t="shared" ca="1" si="22"/>
        <v>0.49</v>
      </c>
      <c r="F410" s="4">
        <f t="shared" ca="1" si="23"/>
        <v>21</v>
      </c>
      <c r="G410" s="5">
        <f ca="1">Graphs!$E$5-Data!A410</f>
        <v>54</v>
      </c>
      <c r="H410" s="9">
        <f ca="1">C410-Graphs!$E$6</f>
        <v>-0.54</v>
      </c>
      <c r="P410" t="e">
        <f ca="1">IF(E410&gt;=Graphs!$E$6,Data!F410,NA())</f>
        <v>#N/A</v>
      </c>
    </row>
    <row r="411" spans="1:16">
      <c r="A411" s="5">
        <f ca="1">CRITBINOM(Graphs!$E$5,Graphs!$C$5,RAND())</f>
        <v>54</v>
      </c>
      <c r="B411" s="2">
        <f t="shared" ca="1" si="21"/>
        <v>823</v>
      </c>
      <c r="C411" s="3">
        <f ca="1">ROUND(A411/Graphs!$E$5,3)</f>
        <v>0.54</v>
      </c>
      <c r="D411" s="4">
        <v>410</v>
      </c>
      <c r="E411" s="3">
        <f t="shared" ca="1" si="22"/>
        <v>0.49</v>
      </c>
      <c r="F411" s="4">
        <f t="shared" ca="1" si="23"/>
        <v>22</v>
      </c>
      <c r="G411" s="5">
        <f ca="1">Graphs!$E$5-Data!A411</f>
        <v>46</v>
      </c>
      <c r="H411" s="9">
        <f ca="1">C411-Graphs!$E$6</f>
        <v>-0.45999999999999996</v>
      </c>
      <c r="P411" t="e">
        <f ca="1">IF(E411&gt;=Graphs!$E$6,Data!F411,NA())</f>
        <v>#N/A</v>
      </c>
    </row>
    <row r="412" spans="1:16">
      <c r="A412" s="5">
        <f ca="1">CRITBINOM(Graphs!$E$5,Graphs!$C$5,RAND())</f>
        <v>47</v>
      </c>
      <c r="B412" s="2">
        <f t="shared" ca="1" si="21"/>
        <v>303</v>
      </c>
      <c r="C412" s="3">
        <f ca="1">ROUND(A412/Graphs!$E$5,3)</f>
        <v>0.47</v>
      </c>
      <c r="D412" s="4">
        <v>411</v>
      </c>
      <c r="E412" s="3">
        <f t="shared" ca="1" si="22"/>
        <v>0.49</v>
      </c>
      <c r="F412" s="4">
        <f t="shared" ca="1" si="23"/>
        <v>23</v>
      </c>
      <c r="G412" s="5">
        <f ca="1">Graphs!$E$5-Data!A412</f>
        <v>53</v>
      </c>
      <c r="H412" s="9">
        <f ca="1">C412-Graphs!$E$6</f>
        <v>-0.53</v>
      </c>
      <c r="P412" t="e">
        <f ca="1">IF(E412&gt;=Graphs!$E$6,Data!F412,NA())</f>
        <v>#N/A</v>
      </c>
    </row>
    <row r="413" spans="1:16">
      <c r="A413" s="5">
        <f ca="1">CRITBINOM(Graphs!$E$5,Graphs!$C$5,RAND())</f>
        <v>43</v>
      </c>
      <c r="B413" s="2">
        <f t="shared" ca="1" si="21"/>
        <v>116</v>
      </c>
      <c r="C413" s="3">
        <f ca="1">ROUND(A413/Graphs!$E$5,3)</f>
        <v>0.43</v>
      </c>
      <c r="D413" s="4">
        <v>412</v>
      </c>
      <c r="E413" s="3">
        <f t="shared" ca="1" si="22"/>
        <v>0.49</v>
      </c>
      <c r="F413" s="4">
        <f t="shared" ca="1" si="23"/>
        <v>24</v>
      </c>
      <c r="G413" s="5">
        <f ca="1">Graphs!$E$5-Data!A413</f>
        <v>57</v>
      </c>
      <c r="H413" s="9">
        <f ca="1">C413-Graphs!$E$6</f>
        <v>-0.57000000000000006</v>
      </c>
      <c r="P413" t="e">
        <f ca="1">IF(E413&gt;=Graphs!$E$6,Data!F413,NA())</f>
        <v>#N/A</v>
      </c>
    </row>
    <row r="414" spans="1:16">
      <c r="A414" s="5">
        <f ca="1">CRITBINOM(Graphs!$E$5,Graphs!$C$5,RAND())</f>
        <v>59</v>
      </c>
      <c r="B414" s="2">
        <f t="shared" ca="1" si="21"/>
        <v>976</v>
      </c>
      <c r="C414" s="3">
        <f ca="1">ROUND(A414/Graphs!$E$5,3)</f>
        <v>0.59</v>
      </c>
      <c r="D414" s="4">
        <v>413</v>
      </c>
      <c r="E414" s="3">
        <f t="shared" ca="1" si="22"/>
        <v>0.49</v>
      </c>
      <c r="F414" s="4">
        <f t="shared" ca="1" si="23"/>
        <v>25</v>
      </c>
      <c r="G414" s="5">
        <f ca="1">Graphs!$E$5-Data!A414</f>
        <v>41</v>
      </c>
      <c r="H414" s="9">
        <f ca="1">C414-Graphs!$E$6</f>
        <v>-0.41000000000000003</v>
      </c>
      <c r="P414" t="e">
        <f ca="1">IF(E414&gt;=Graphs!$E$6,Data!F414,NA())</f>
        <v>#N/A</v>
      </c>
    </row>
    <row r="415" spans="1:16">
      <c r="A415" s="5">
        <f ca="1">CRITBINOM(Graphs!$E$5,Graphs!$C$5,RAND())</f>
        <v>47</v>
      </c>
      <c r="B415" s="2">
        <f t="shared" ca="1" si="21"/>
        <v>303</v>
      </c>
      <c r="C415" s="3">
        <f ca="1">ROUND(A415/Graphs!$E$5,3)</f>
        <v>0.47</v>
      </c>
      <c r="D415" s="4">
        <v>414</v>
      </c>
      <c r="E415" s="3">
        <f t="shared" ca="1" si="22"/>
        <v>0.49</v>
      </c>
      <c r="F415" s="4">
        <f t="shared" ca="1" si="23"/>
        <v>26</v>
      </c>
      <c r="G415" s="5">
        <f ca="1">Graphs!$E$5-Data!A415</f>
        <v>53</v>
      </c>
      <c r="H415" s="9">
        <f ca="1">C415-Graphs!$E$6</f>
        <v>-0.53</v>
      </c>
      <c r="P415" t="e">
        <f ca="1">IF(E415&gt;=Graphs!$E$6,Data!F415,NA())</f>
        <v>#N/A</v>
      </c>
    </row>
    <row r="416" spans="1:16">
      <c r="A416" s="5">
        <f ca="1">CRITBINOM(Graphs!$E$5,Graphs!$C$5,RAND())</f>
        <v>43</v>
      </c>
      <c r="B416" s="2">
        <f t="shared" ca="1" si="21"/>
        <v>116</v>
      </c>
      <c r="C416" s="3">
        <f ca="1">ROUND(A416/Graphs!$E$5,3)</f>
        <v>0.43</v>
      </c>
      <c r="D416" s="4">
        <v>415</v>
      </c>
      <c r="E416" s="3">
        <f t="shared" ca="1" si="22"/>
        <v>0.49</v>
      </c>
      <c r="F416" s="4">
        <f t="shared" ca="1" si="23"/>
        <v>27</v>
      </c>
      <c r="G416" s="5">
        <f ca="1">Graphs!$E$5-Data!A416</f>
        <v>57</v>
      </c>
      <c r="H416" s="9">
        <f ca="1">C416-Graphs!$E$6</f>
        <v>-0.57000000000000006</v>
      </c>
      <c r="P416" t="e">
        <f ca="1">IF(E416&gt;=Graphs!$E$6,Data!F416,NA())</f>
        <v>#N/A</v>
      </c>
    </row>
    <row r="417" spans="1:16">
      <c r="A417" s="5">
        <f ca="1">CRITBINOM(Graphs!$E$5,Graphs!$C$5,RAND())</f>
        <v>45</v>
      </c>
      <c r="B417" s="2">
        <f t="shared" ca="1" si="21"/>
        <v>195</v>
      </c>
      <c r="C417" s="3">
        <f ca="1">ROUND(A417/Graphs!$E$5,3)</f>
        <v>0.45</v>
      </c>
      <c r="D417" s="4">
        <v>416</v>
      </c>
      <c r="E417" s="3">
        <f t="shared" ca="1" si="22"/>
        <v>0.49</v>
      </c>
      <c r="F417" s="4">
        <f t="shared" ca="1" si="23"/>
        <v>28</v>
      </c>
      <c r="G417" s="5">
        <f ca="1">Graphs!$E$5-Data!A417</f>
        <v>55</v>
      </c>
      <c r="H417" s="9">
        <f ca="1">C417-Graphs!$E$6</f>
        <v>-0.55000000000000004</v>
      </c>
      <c r="P417" t="e">
        <f ca="1">IF(E417&gt;=Graphs!$E$6,Data!F417,NA())</f>
        <v>#N/A</v>
      </c>
    </row>
    <row r="418" spans="1:16">
      <c r="A418" s="5">
        <f ca="1">CRITBINOM(Graphs!$E$5,Graphs!$C$5,RAND())</f>
        <v>54</v>
      </c>
      <c r="B418" s="2">
        <f t="shared" ca="1" si="21"/>
        <v>823</v>
      </c>
      <c r="C418" s="3">
        <f ca="1">ROUND(A418/Graphs!$E$5,3)</f>
        <v>0.54</v>
      </c>
      <c r="D418" s="4">
        <v>417</v>
      </c>
      <c r="E418" s="3">
        <f t="shared" ca="1" si="22"/>
        <v>0.49</v>
      </c>
      <c r="F418" s="4">
        <f t="shared" ca="1" si="23"/>
        <v>29</v>
      </c>
      <c r="G418" s="5">
        <f ca="1">Graphs!$E$5-Data!A418</f>
        <v>46</v>
      </c>
      <c r="H418" s="9">
        <f ca="1">C418-Graphs!$E$6</f>
        <v>-0.45999999999999996</v>
      </c>
      <c r="P418" t="e">
        <f ca="1">IF(E418&gt;=Graphs!$E$6,Data!F418,NA())</f>
        <v>#N/A</v>
      </c>
    </row>
    <row r="419" spans="1:16">
      <c r="A419" s="5">
        <f ca="1">CRITBINOM(Graphs!$E$5,Graphs!$C$5,RAND())</f>
        <v>57</v>
      </c>
      <c r="B419" s="2">
        <f t="shared" ca="1" si="21"/>
        <v>942</v>
      </c>
      <c r="C419" s="3">
        <f ca="1">ROUND(A419/Graphs!$E$5,3)</f>
        <v>0.56999999999999995</v>
      </c>
      <c r="D419" s="4">
        <v>418</v>
      </c>
      <c r="E419" s="3">
        <f t="shared" ca="1" si="22"/>
        <v>0.49</v>
      </c>
      <c r="F419" s="4">
        <f t="shared" ca="1" si="23"/>
        <v>30</v>
      </c>
      <c r="G419" s="5">
        <f ca="1">Graphs!$E$5-Data!A419</f>
        <v>43</v>
      </c>
      <c r="H419" s="9">
        <f ca="1">C419-Graphs!$E$6</f>
        <v>-0.43000000000000005</v>
      </c>
      <c r="P419" t="e">
        <f ca="1">IF(E419&gt;=Graphs!$E$6,Data!F419,NA())</f>
        <v>#N/A</v>
      </c>
    </row>
    <row r="420" spans="1:16">
      <c r="A420" s="5">
        <f ca="1">CRITBINOM(Graphs!$E$5,Graphs!$C$5,RAND())</f>
        <v>49</v>
      </c>
      <c r="B420" s="2">
        <f t="shared" ca="1" si="21"/>
        <v>477</v>
      </c>
      <c r="C420" s="3">
        <f ca="1">ROUND(A420/Graphs!$E$5,3)</f>
        <v>0.49</v>
      </c>
      <c r="D420" s="4">
        <v>419</v>
      </c>
      <c r="E420" s="3">
        <f t="shared" ca="1" si="22"/>
        <v>0.49</v>
      </c>
      <c r="F420" s="4">
        <f t="shared" ca="1" si="23"/>
        <v>31</v>
      </c>
      <c r="G420" s="5">
        <f ca="1">Graphs!$E$5-Data!A420</f>
        <v>51</v>
      </c>
      <c r="H420" s="9">
        <f ca="1">C420-Graphs!$E$6</f>
        <v>-0.51</v>
      </c>
      <c r="P420" t="e">
        <f ca="1">IF(E420&gt;=Graphs!$E$6,Data!F420,NA())</f>
        <v>#N/A</v>
      </c>
    </row>
    <row r="421" spans="1:16">
      <c r="A421" s="5">
        <f ca="1">CRITBINOM(Graphs!$E$5,Graphs!$C$5,RAND())</f>
        <v>41</v>
      </c>
      <c r="B421" s="2">
        <f t="shared" ca="1" si="21"/>
        <v>52</v>
      </c>
      <c r="C421" s="3">
        <f ca="1">ROUND(A421/Graphs!$E$5,3)</f>
        <v>0.41</v>
      </c>
      <c r="D421" s="4">
        <v>420</v>
      </c>
      <c r="E421" s="3">
        <f t="shared" ca="1" si="22"/>
        <v>0.49</v>
      </c>
      <c r="F421" s="4">
        <f t="shared" ca="1" si="23"/>
        <v>32</v>
      </c>
      <c r="G421" s="5">
        <f ca="1">Graphs!$E$5-Data!A421</f>
        <v>59</v>
      </c>
      <c r="H421" s="9">
        <f ca="1">C421-Graphs!$E$6</f>
        <v>-0.59000000000000008</v>
      </c>
      <c r="P421" t="e">
        <f ca="1">IF(E421&gt;=Graphs!$E$6,Data!F421,NA())</f>
        <v>#N/A</v>
      </c>
    </row>
    <row r="422" spans="1:16">
      <c r="A422" s="5">
        <f ca="1">CRITBINOM(Graphs!$E$5,Graphs!$C$5,RAND())</f>
        <v>49</v>
      </c>
      <c r="B422" s="2">
        <f t="shared" ca="1" si="21"/>
        <v>477</v>
      </c>
      <c r="C422" s="3">
        <f ca="1">ROUND(A422/Graphs!$E$5,3)</f>
        <v>0.49</v>
      </c>
      <c r="D422" s="4">
        <v>421</v>
      </c>
      <c r="E422" s="3">
        <f t="shared" ca="1" si="22"/>
        <v>0.49</v>
      </c>
      <c r="F422" s="4">
        <f t="shared" ca="1" si="23"/>
        <v>33</v>
      </c>
      <c r="G422" s="5">
        <f ca="1">Graphs!$E$5-Data!A422</f>
        <v>51</v>
      </c>
      <c r="H422" s="9">
        <f ca="1">C422-Graphs!$E$6</f>
        <v>-0.51</v>
      </c>
      <c r="P422" t="e">
        <f ca="1">IF(E422&gt;=Graphs!$E$6,Data!F422,NA())</f>
        <v>#N/A</v>
      </c>
    </row>
    <row r="423" spans="1:16">
      <c r="A423" s="5">
        <f ca="1">CRITBINOM(Graphs!$E$5,Graphs!$C$5,RAND())</f>
        <v>47</v>
      </c>
      <c r="B423" s="2">
        <f t="shared" ca="1" si="21"/>
        <v>303</v>
      </c>
      <c r="C423" s="3">
        <f ca="1">ROUND(A423/Graphs!$E$5,3)</f>
        <v>0.47</v>
      </c>
      <c r="D423" s="4">
        <v>422</v>
      </c>
      <c r="E423" s="3">
        <f t="shared" ca="1" si="22"/>
        <v>0.49</v>
      </c>
      <c r="F423" s="4">
        <f t="shared" ca="1" si="23"/>
        <v>34</v>
      </c>
      <c r="G423" s="5">
        <f ca="1">Graphs!$E$5-Data!A423</f>
        <v>53</v>
      </c>
      <c r="H423" s="9">
        <f ca="1">C423-Graphs!$E$6</f>
        <v>-0.53</v>
      </c>
      <c r="P423" t="e">
        <f ca="1">IF(E423&gt;=Graphs!$E$6,Data!F423,NA())</f>
        <v>#N/A</v>
      </c>
    </row>
    <row r="424" spans="1:16">
      <c r="A424" s="5">
        <f ca="1">CRITBINOM(Graphs!$E$5,Graphs!$C$5,RAND())</f>
        <v>46</v>
      </c>
      <c r="B424" s="2">
        <f t="shared" ca="1" si="21"/>
        <v>246</v>
      </c>
      <c r="C424" s="3">
        <f ca="1">ROUND(A424/Graphs!$E$5,3)</f>
        <v>0.46</v>
      </c>
      <c r="D424" s="4">
        <v>423</v>
      </c>
      <c r="E424" s="3">
        <f t="shared" ca="1" si="22"/>
        <v>0.49</v>
      </c>
      <c r="F424" s="4">
        <f t="shared" ca="1" si="23"/>
        <v>35</v>
      </c>
      <c r="G424" s="5">
        <f ca="1">Graphs!$E$5-Data!A424</f>
        <v>54</v>
      </c>
      <c r="H424" s="9">
        <f ca="1">C424-Graphs!$E$6</f>
        <v>-0.54</v>
      </c>
      <c r="P424" t="e">
        <f ca="1">IF(E424&gt;=Graphs!$E$6,Data!F424,NA())</f>
        <v>#N/A</v>
      </c>
    </row>
    <row r="425" spans="1:16">
      <c r="A425" s="5">
        <f ca="1">CRITBINOM(Graphs!$E$5,Graphs!$C$5,RAND())</f>
        <v>48</v>
      </c>
      <c r="B425" s="2">
        <f t="shared" ca="1" si="21"/>
        <v>388</v>
      </c>
      <c r="C425" s="3">
        <f ca="1">ROUND(A425/Graphs!$E$5,3)</f>
        <v>0.48</v>
      </c>
      <c r="D425" s="4">
        <v>424</v>
      </c>
      <c r="E425" s="3">
        <f t="shared" ca="1" si="22"/>
        <v>0.49</v>
      </c>
      <c r="F425" s="4">
        <f t="shared" ca="1" si="23"/>
        <v>36</v>
      </c>
      <c r="G425" s="5">
        <f ca="1">Graphs!$E$5-Data!A425</f>
        <v>52</v>
      </c>
      <c r="H425" s="9">
        <f ca="1">C425-Graphs!$E$6</f>
        <v>-0.52</v>
      </c>
      <c r="P425" t="e">
        <f ca="1">IF(E425&gt;=Graphs!$E$6,Data!F425,NA())</f>
        <v>#N/A</v>
      </c>
    </row>
    <row r="426" spans="1:16">
      <c r="A426" s="5">
        <f ca="1">CRITBINOM(Graphs!$E$5,Graphs!$C$5,RAND())</f>
        <v>47</v>
      </c>
      <c r="B426" s="2">
        <f t="shared" ca="1" si="21"/>
        <v>303</v>
      </c>
      <c r="C426" s="3">
        <f ca="1">ROUND(A426/Graphs!$E$5,3)</f>
        <v>0.47</v>
      </c>
      <c r="D426" s="4">
        <v>425</v>
      </c>
      <c r="E426" s="3">
        <f t="shared" ca="1" si="22"/>
        <v>0.49</v>
      </c>
      <c r="F426" s="4">
        <f t="shared" ca="1" si="23"/>
        <v>37</v>
      </c>
      <c r="G426" s="5">
        <f ca="1">Graphs!$E$5-Data!A426</f>
        <v>53</v>
      </c>
      <c r="H426" s="9">
        <f ca="1">C426-Graphs!$E$6</f>
        <v>-0.53</v>
      </c>
      <c r="P426" t="e">
        <f ca="1">IF(E426&gt;=Graphs!$E$6,Data!F426,NA())</f>
        <v>#N/A</v>
      </c>
    </row>
    <row r="427" spans="1:16">
      <c r="A427" s="5">
        <f ca="1">CRITBINOM(Graphs!$E$5,Graphs!$C$5,RAND())</f>
        <v>45</v>
      </c>
      <c r="B427" s="2">
        <f t="shared" ca="1" si="21"/>
        <v>195</v>
      </c>
      <c r="C427" s="3">
        <f ca="1">ROUND(A427/Graphs!$E$5,3)</f>
        <v>0.45</v>
      </c>
      <c r="D427" s="4">
        <v>426</v>
      </c>
      <c r="E427" s="3">
        <f t="shared" ca="1" si="22"/>
        <v>0.49</v>
      </c>
      <c r="F427" s="4">
        <f t="shared" ca="1" si="23"/>
        <v>38</v>
      </c>
      <c r="G427" s="5">
        <f ca="1">Graphs!$E$5-Data!A427</f>
        <v>55</v>
      </c>
      <c r="H427" s="9">
        <f ca="1">C427-Graphs!$E$6</f>
        <v>-0.55000000000000004</v>
      </c>
      <c r="P427" t="e">
        <f ca="1">IF(E427&gt;=Graphs!$E$6,Data!F427,NA())</f>
        <v>#N/A</v>
      </c>
    </row>
    <row r="428" spans="1:16">
      <c r="A428" s="5">
        <f ca="1">CRITBINOM(Graphs!$E$5,Graphs!$C$5,RAND())</f>
        <v>58</v>
      </c>
      <c r="B428" s="2">
        <f t="shared" ca="1" si="21"/>
        <v>963</v>
      </c>
      <c r="C428" s="3">
        <f ca="1">ROUND(A428/Graphs!$E$5,3)</f>
        <v>0.57999999999999996</v>
      </c>
      <c r="D428" s="4">
        <v>427</v>
      </c>
      <c r="E428" s="3">
        <f t="shared" ca="1" si="22"/>
        <v>0.49</v>
      </c>
      <c r="F428" s="4">
        <f t="shared" ca="1" si="23"/>
        <v>39</v>
      </c>
      <c r="G428" s="5">
        <f ca="1">Graphs!$E$5-Data!A428</f>
        <v>42</v>
      </c>
      <c r="H428" s="9">
        <f ca="1">C428-Graphs!$E$6</f>
        <v>-0.42000000000000004</v>
      </c>
      <c r="P428" t="e">
        <f ca="1">IF(E428&gt;=Graphs!$E$6,Data!F428,NA())</f>
        <v>#N/A</v>
      </c>
    </row>
    <row r="429" spans="1:16">
      <c r="A429" s="5">
        <f ca="1">CRITBINOM(Graphs!$E$5,Graphs!$C$5,RAND())</f>
        <v>42</v>
      </c>
      <c r="B429" s="2">
        <f t="shared" ca="1" si="21"/>
        <v>77</v>
      </c>
      <c r="C429" s="3">
        <f ca="1">ROUND(A429/Graphs!$E$5,3)</f>
        <v>0.42</v>
      </c>
      <c r="D429" s="4">
        <v>428</v>
      </c>
      <c r="E429" s="3">
        <f t="shared" ca="1" si="22"/>
        <v>0.49</v>
      </c>
      <c r="F429" s="4">
        <f t="shared" ca="1" si="23"/>
        <v>40</v>
      </c>
      <c r="G429" s="5">
        <f ca="1">Graphs!$E$5-Data!A429</f>
        <v>58</v>
      </c>
      <c r="H429" s="9">
        <f ca="1">C429-Graphs!$E$6</f>
        <v>-0.58000000000000007</v>
      </c>
      <c r="P429" t="e">
        <f ca="1">IF(E429&gt;=Graphs!$E$6,Data!F429,NA())</f>
        <v>#N/A</v>
      </c>
    </row>
    <row r="430" spans="1:16">
      <c r="A430" s="5">
        <f ca="1">CRITBINOM(Graphs!$E$5,Graphs!$C$5,RAND())</f>
        <v>66</v>
      </c>
      <c r="B430" s="2">
        <f t="shared" ca="1" si="21"/>
        <v>998</v>
      </c>
      <c r="C430" s="3">
        <f ca="1">ROUND(A430/Graphs!$E$5,3)</f>
        <v>0.66</v>
      </c>
      <c r="D430" s="4">
        <v>429</v>
      </c>
      <c r="E430" s="3">
        <f t="shared" ca="1" si="22"/>
        <v>0.49</v>
      </c>
      <c r="F430" s="4">
        <f t="shared" ca="1" si="23"/>
        <v>41</v>
      </c>
      <c r="G430" s="5">
        <f ca="1">Graphs!$E$5-Data!A430</f>
        <v>34</v>
      </c>
      <c r="H430" s="9">
        <f ca="1">C430-Graphs!$E$6</f>
        <v>-0.33999999999999997</v>
      </c>
      <c r="P430" t="e">
        <f ca="1">IF(E430&gt;=Graphs!$E$6,Data!F430,NA())</f>
        <v>#N/A</v>
      </c>
    </row>
    <row r="431" spans="1:16">
      <c r="A431" s="5">
        <f ca="1">CRITBINOM(Graphs!$E$5,Graphs!$C$5,RAND())</f>
        <v>50</v>
      </c>
      <c r="B431" s="2">
        <f t="shared" ca="1" si="21"/>
        <v>559</v>
      </c>
      <c r="C431" s="3">
        <f ca="1">ROUND(A431/Graphs!$E$5,3)</f>
        <v>0.5</v>
      </c>
      <c r="D431" s="4">
        <v>430</v>
      </c>
      <c r="E431" s="3">
        <f t="shared" ca="1" si="22"/>
        <v>0.49</v>
      </c>
      <c r="F431" s="4">
        <f t="shared" ca="1" si="23"/>
        <v>42</v>
      </c>
      <c r="G431" s="5">
        <f ca="1">Graphs!$E$5-Data!A431</f>
        <v>50</v>
      </c>
      <c r="H431" s="9">
        <f ca="1">C431-Graphs!$E$6</f>
        <v>-0.5</v>
      </c>
      <c r="P431" t="e">
        <f ca="1">IF(E431&gt;=Graphs!$E$6,Data!F431,NA())</f>
        <v>#N/A</v>
      </c>
    </row>
    <row r="432" spans="1:16">
      <c r="A432" s="5">
        <f ca="1">CRITBINOM(Graphs!$E$5,Graphs!$C$5,RAND())</f>
        <v>46</v>
      </c>
      <c r="B432" s="2">
        <f t="shared" ca="1" si="21"/>
        <v>246</v>
      </c>
      <c r="C432" s="3">
        <f ca="1">ROUND(A432/Graphs!$E$5,3)</f>
        <v>0.46</v>
      </c>
      <c r="D432" s="4">
        <v>431</v>
      </c>
      <c r="E432" s="3">
        <f t="shared" ca="1" si="22"/>
        <v>0.49</v>
      </c>
      <c r="F432" s="4">
        <f t="shared" ca="1" si="23"/>
        <v>43</v>
      </c>
      <c r="G432" s="5">
        <f ca="1">Graphs!$E$5-Data!A432</f>
        <v>54</v>
      </c>
      <c r="H432" s="9">
        <f ca="1">C432-Graphs!$E$6</f>
        <v>-0.54</v>
      </c>
      <c r="P432" t="e">
        <f ca="1">IF(E432&gt;=Graphs!$E$6,Data!F432,NA())</f>
        <v>#N/A</v>
      </c>
    </row>
    <row r="433" spans="1:16">
      <c r="A433" s="5">
        <f ca="1">CRITBINOM(Graphs!$E$5,Graphs!$C$5,RAND())</f>
        <v>54</v>
      </c>
      <c r="B433" s="2">
        <f t="shared" ca="1" si="21"/>
        <v>823</v>
      </c>
      <c r="C433" s="3">
        <f ca="1">ROUND(A433/Graphs!$E$5,3)</f>
        <v>0.54</v>
      </c>
      <c r="D433" s="4">
        <v>432</v>
      </c>
      <c r="E433" s="3">
        <f t="shared" ca="1" si="22"/>
        <v>0.49</v>
      </c>
      <c r="F433" s="4">
        <f t="shared" ca="1" si="23"/>
        <v>44</v>
      </c>
      <c r="G433" s="5">
        <f ca="1">Graphs!$E$5-Data!A433</f>
        <v>46</v>
      </c>
      <c r="H433" s="9">
        <f ca="1">C433-Graphs!$E$6</f>
        <v>-0.45999999999999996</v>
      </c>
      <c r="P433" t="e">
        <f ca="1">IF(E433&gt;=Graphs!$E$6,Data!F433,NA())</f>
        <v>#N/A</v>
      </c>
    </row>
    <row r="434" spans="1:16">
      <c r="A434" s="5">
        <f ca="1">CRITBINOM(Graphs!$E$5,Graphs!$C$5,RAND())</f>
        <v>43</v>
      </c>
      <c r="B434" s="2">
        <f t="shared" ca="1" si="21"/>
        <v>116</v>
      </c>
      <c r="C434" s="3">
        <f ca="1">ROUND(A434/Graphs!$E$5,3)</f>
        <v>0.43</v>
      </c>
      <c r="D434" s="4">
        <v>433</v>
      </c>
      <c r="E434" s="3">
        <f t="shared" ca="1" si="22"/>
        <v>0.49</v>
      </c>
      <c r="F434" s="4">
        <f t="shared" ca="1" si="23"/>
        <v>45</v>
      </c>
      <c r="G434" s="5">
        <f ca="1">Graphs!$E$5-Data!A434</f>
        <v>57</v>
      </c>
      <c r="H434" s="9">
        <f ca="1">C434-Graphs!$E$6</f>
        <v>-0.57000000000000006</v>
      </c>
      <c r="P434" t="e">
        <f ca="1">IF(E434&gt;=Graphs!$E$6,Data!F434,NA())</f>
        <v>#N/A</v>
      </c>
    </row>
    <row r="435" spans="1:16">
      <c r="A435" s="5">
        <f ca="1">CRITBINOM(Graphs!$E$5,Graphs!$C$5,RAND())</f>
        <v>50</v>
      </c>
      <c r="B435" s="2">
        <f t="shared" ca="1" si="21"/>
        <v>559</v>
      </c>
      <c r="C435" s="3">
        <f ca="1">ROUND(A435/Graphs!$E$5,3)</f>
        <v>0.5</v>
      </c>
      <c r="D435" s="4">
        <v>434</v>
      </c>
      <c r="E435" s="3">
        <f t="shared" ca="1" si="22"/>
        <v>0.49</v>
      </c>
      <c r="F435" s="4">
        <f t="shared" ca="1" si="23"/>
        <v>46</v>
      </c>
      <c r="G435" s="5">
        <f ca="1">Graphs!$E$5-Data!A435</f>
        <v>50</v>
      </c>
      <c r="H435" s="9">
        <f ca="1">C435-Graphs!$E$6</f>
        <v>-0.5</v>
      </c>
      <c r="P435" t="e">
        <f ca="1">IF(E435&gt;=Graphs!$E$6,Data!F435,NA())</f>
        <v>#N/A</v>
      </c>
    </row>
    <row r="436" spans="1:16">
      <c r="A436" s="5">
        <f ca="1">CRITBINOM(Graphs!$E$5,Graphs!$C$5,RAND())</f>
        <v>39</v>
      </c>
      <c r="B436" s="2">
        <f t="shared" ca="1" si="21"/>
        <v>26</v>
      </c>
      <c r="C436" s="3">
        <f ca="1">ROUND(A436/Graphs!$E$5,3)</f>
        <v>0.39</v>
      </c>
      <c r="D436" s="4">
        <v>435</v>
      </c>
      <c r="E436" s="3">
        <f t="shared" ca="1" si="22"/>
        <v>0.49</v>
      </c>
      <c r="F436" s="4">
        <f t="shared" ca="1" si="23"/>
        <v>47</v>
      </c>
      <c r="G436" s="5">
        <f ca="1">Graphs!$E$5-Data!A436</f>
        <v>61</v>
      </c>
      <c r="H436" s="9">
        <f ca="1">C436-Graphs!$E$6</f>
        <v>-0.61</v>
      </c>
      <c r="P436" t="e">
        <f ca="1">IF(E436&gt;=Graphs!$E$6,Data!F436,NA())</f>
        <v>#N/A</v>
      </c>
    </row>
    <row r="437" spans="1:16">
      <c r="A437" s="5">
        <f ca="1">CRITBINOM(Graphs!$E$5,Graphs!$C$5,RAND())</f>
        <v>59</v>
      </c>
      <c r="B437" s="2">
        <f t="shared" ca="1" si="21"/>
        <v>976</v>
      </c>
      <c r="C437" s="3">
        <f ca="1">ROUND(A437/Graphs!$E$5,3)</f>
        <v>0.59</v>
      </c>
      <c r="D437" s="4">
        <v>436</v>
      </c>
      <c r="E437" s="3">
        <f t="shared" ca="1" si="22"/>
        <v>0.49</v>
      </c>
      <c r="F437" s="4">
        <f t="shared" ca="1" si="23"/>
        <v>48</v>
      </c>
      <c r="G437" s="5">
        <f ca="1">Graphs!$E$5-Data!A437</f>
        <v>41</v>
      </c>
      <c r="H437" s="9">
        <f ca="1">C437-Graphs!$E$6</f>
        <v>-0.41000000000000003</v>
      </c>
      <c r="P437" t="e">
        <f ca="1">IF(E437&gt;=Graphs!$E$6,Data!F437,NA())</f>
        <v>#N/A</v>
      </c>
    </row>
    <row r="438" spans="1:16">
      <c r="A438" s="5">
        <f ca="1">CRITBINOM(Graphs!$E$5,Graphs!$C$5,RAND())</f>
        <v>50</v>
      </c>
      <c r="B438" s="2">
        <f t="shared" ca="1" si="21"/>
        <v>559</v>
      </c>
      <c r="C438" s="3">
        <f ca="1">ROUND(A438/Graphs!$E$5,3)</f>
        <v>0.5</v>
      </c>
      <c r="D438" s="4">
        <v>437</v>
      </c>
      <c r="E438" s="3">
        <f t="shared" ca="1" si="22"/>
        <v>0.49</v>
      </c>
      <c r="F438" s="4">
        <f t="shared" ca="1" si="23"/>
        <v>49</v>
      </c>
      <c r="G438" s="5">
        <f ca="1">Graphs!$E$5-Data!A438</f>
        <v>50</v>
      </c>
      <c r="H438" s="9">
        <f ca="1">C438-Graphs!$E$6</f>
        <v>-0.5</v>
      </c>
      <c r="P438" t="e">
        <f ca="1">IF(E438&gt;=Graphs!$E$6,Data!F438,NA())</f>
        <v>#N/A</v>
      </c>
    </row>
    <row r="439" spans="1:16">
      <c r="A439" s="5">
        <f ca="1">CRITBINOM(Graphs!$E$5,Graphs!$C$5,RAND())</f>
        <v>52</v>
      </c>
      <c r="B439" s="2">
        <f t="shared" ca="1" si="21"/>
        <v>693</v>
      </c>
      <c r="C439" s="3">
        <f ca="1">ROUND(A439/Graphs!$E$5,3)</f>
        <v>0.52</v>
      </c>
      <c r="D439" s="4">
        <v>438</v>
      </c>
      <c r="E439" s="3">
        <f t="shared" ca="1" si="22"/>
        <v>0.49</v>
      </c>
      <c r="F439" s="4">
        <f t="shared" ca="1" si="23"/>
        <v>50</v>
      </c>
      <c r="G439" s="5">
        <f ca="1">Graphs!$E$5-Data!A439</f>
        <v>48</v>
      </c>
      <c r="H439" s="9">
        <f ca="1">C439-Graphs!$E$6</f>
        <v>-0.48</v>
      </c>
      <c r="P439" t="e">
        <f ca="1">IF(E439&gt;=Graphs!$E$6,Data!F439,NA())</f>
        <v>#N/A</v>
      </c>
    </row>
    <row r="440" spans="1:16">
      <c r="A440" s="5">
        <f ca="1">CRITBINOM(Graphs!$E$5,Graphs!$C$5,RAND())</f>
        <v>55</v>
      </c>
      <c r="B440" s="2">
        <f t="shared" ca="1" si="21"/>
        <v>871</v>
      </c>
      <c r="C440" s="3">
        <f ca="1">ROUND(A440/Graphs!$E$5,3)</f>
        <v>0.55000000000000004</v>
      </c>
      <c r="D440" s="4">
        <v>439</v>
      </c>
      <c r="E440" s="3">
        <f t="shared" ca="1" si="22"/>
        <v>0.49</v>
      </c>
      <c r="F440" s="4">
        <f t="shared" ca="1" si="23"/>
        <v>51</v>
      </c>
      <c r="G440" s="5">
        <f ca="1">Graphs!$E$5-Data!A440</f>
        <v>45</v>
      </c>
      <c r="H440" s="9">
        <f ca="1">C440-Graphs!$E$6</f>
        <v>-0.44999999999999996</v>
      </c>
      <c r="P440" t="e">
        <f ca="1">IF(E440&gt;=Graphs!$E$6,Data!F440,NA())</f>
        <v>#N/A</v>
      </c>
    </row>
    <row r="441" spans="1:16">
      <c r="A441" s="5">
        <f ca="1">CRITBINOM(Graphs!$E$5,Graphs!$C$5,RAND())</f>
        <v>41</v>
      </c>
      <c r="B441" s="2">
        <f t="shared" ca="1" si="21"/>
        <v>52</v>
      </c>
      <c r="C441" s="3">
        <f ca="1">ROUND(A441/Graphs!$E$5,3)</f>
        <v>0.41</v>
      </c>
      <c r="D441" s="4">
        <v>440</v>
      </c>
      <c r="E441" s="3">
        <f t="shared" ca="1" si="22"/>
        <v>0.49</v>
      </c>
      <c r="F441" s="4">
        <f t="shared" ca="1" si="23"/>
        <v>52</v>
      </c>
      <c r="G441" s="5">
        <f ca="1">Graphs!$E$5-Data!A441</f>
        <v>59</v>
      </c>
      <c r="H441" s="9">
        <f ca="1">C441-Graphs!$E$6</f>
        <v>-0.59000000000000008</v>
      </c>
      <c r="P441" t="e">
        <f ca="1">IF(E441&gt;=Graphs!$E$6,Data!F441,NA())</f>
        <v>#N/A</v>
      </c>
    </row>
    <row r="442" spans="1:16">
      <c r="A442" s="5">
        <f ca="1">CRITBINOM(Graphs!$E$5,Graphs!$C$5,RAND())</f>
        <v>38</v>
      </c>
      <c r="B442" s="2">
        <f t="shared" ca="1" si="21"/>
        <v>20</v>
      </c>
      <c r="C442" s="3">
        <f ca="1">ROUND(A442/Graphs!$E$5,3)</f>
        <v>0.38</v>
      </c>
      <c r="D442" s="4">
        <v>441</v>
      </c>
      <c r="E442" s="3">
        <f t="shared" ca="1" si="22"/>
        <v>0.49</v>
      </c>
      <c r="F442" s="4">
        <f t="shared" ca="1" si="23"/>
        <v>53</v>
      </c>
      <c r="G442" s="5">
        <f ca="1">Graphs!$E$5-Data!A442</f>
        <v>62</v>
      </c>
      <c r="H442" s="9">
        <f ca="1">C442-Graphs!$E$6</f>
        <v>-0.62</v>
      </c>
      <c r="P442" t="e">
        <f ca="1">IF(E442&gt;=Graphs!$E$6,Data!F442,NA())</f>
        <v>#N/A</v>
      </c>
    </row>
    <row r="443" spans="1:16">
      <c r="A443" s="5">
        <f ca="1">CRITBINOM(Graphs!$E$5,Graphs!$C$5,RAND())</f>
        <v>42</v>
      </c>
      <c r="B443" s="2">
        <f t="shared" ca="1" si="21"/>
        <v>77</v>
      </c>
      <c r="C443" s="3">
        <f ca="1">ROUND(A443/Graphs!$E$5,3)</f>
        <v>0.42</v>
      </c>
      <c r="D443" s="4">
        <v>442</v>
      </c>
      <c r="E443" s="3">
        <f t="shared" ca="1" si="22"/>
        <v>0.49</v>
      </c>
      <c r="F443" s="4">
        <f t="shared" ca="1" si="23"/>
        <v>54</v>
      </c>
      <c r="G443" s="5">
        <f ca="1">Graphs!$E$5-Data!A443</f>
        <v>58</v>
      </c>
      <c r="H443" s="9">
        <f ca="1">C443-Graphs!$E$6</f>
        <v>-0.58000000000000007</v>
      </c>
      <c r="P443" t="e">
        <f ca="1">IF(E443&gt;=Graphs!$E$6,Data!F443,NA())</f>
        <v>#N/A</v>
      </c>
    </row>
    <row r="444" spans="1:16">
      <c r="A444" s="5">
        <f ca="1">CRITBINOM(Graphs!$E$5,Graphs!$C$5,RAND())</f>
        <v>54</v>
      </c>
      <c r="B444" s="2">
        <f t="shared" ca="1" si="21"/>
        <v>823</v>
      </c>
      <c r="C444" s="3">
        <f ca="1">ROUND(A444/Graphs!$E$5,3)</f>
        <v>0.54</v>
      </c>
      <c r="D444" s="4">
        <v>443</v>
      </c>
      <c r="E444" s="3">
        <f t="shared" ca="1" si="22"/>
        <v>0.49</v>
      </c>
      <c r="F444" s="4">
        <f t="shared" ca="1" si="23"/>
        <v>55</v>
      </c>
      <c r="G444" s="5">
        <f ca="1">Graphs!$E$5-Data!A444</f>
        <v>46</v>
      </c>
      <c r="H444" s="9">
        <f ca="1">C444-Graphs!$E$6</f>
        <v>-0.45999999999999996</v>
      </c>
      <c r="P444" t="e">
        <f ca="1">IF(E444&gt;=Graphs!$E$6,Data!F444,NA())</f>
        <v>#N/A</v>
      </c>
    </row>
    <row r="445" spans="1:16">
      <c r="A445" s="5">
        <f ca="1">CRITBINOM(Graphs!$E$5,Graphs!$C$5,RAND())</f>
        <v>59</v>
      </c>
      <c r="B445" s="2">
        <f t="shared" ca="1" si="21"/>
        <v>976</v>
      </c>
      <c r="C445" s="3">
        <f ca="1">ROUND(A445/Graphs!$E$5,3)</f>
        <v>0.59</v>
      </c>
      <c r="D445" s="4">
        <v>444</v>
      </c>
      <c r="E445" s="3">
        <f t="shared" ca="1" si="22"/>
        <v>0.49</v>
      </c>
      <c r="F445" s="4">
        <f t="shared" ca="1" si="23"/>
        <v>56</v>
      </c>
      <c r="G445" s="5">
        <f ca="1">Graphs!$E$5-Data!A445</f>
        <v>41</v>
      </c>
      <c r="H445" s="9">
        <f ca="1">C445-Graphs!$E$6</f>
        <v>-0.41000000000000003</v>
      </c>
      <c r="P445" t="e">
        <f ca="1">IF(E445&gt;=Graphs!$E$6,Data!F445,NA())</f>
        <v>#N/A</v>
      </c>
    </row>
    <row r="446" spans="1:16">
      <c r="A446" s="5">
        <f ca="1">CRITBINOM(Graphs!$E$5,Graphs!$C$5,RAND())</f>
        <v>44</v>
      </c>
      <c r="B446" s="2">
        <f t="shared" ca="1" si="21"/>
        <v>151</v>
      </c>
      <c r="C446" s="3">
        <f ca="1">ROUND(A446/Graphs!$E$5,3)</f>
        <v>0.44</v>
      </c>
      <c r="D446" s="4">
        <v>445</v>
      </c>
      <c r="E446" s="3">
        <f t="shared" ca="1" si="22"/>
        <v>0.49</v>
      </c>
      <c r="F446" s="4">
        <f t="shared" ca="1" si="23"/>
        <v>57</v>
      </c>
      <c r="G446" s="5">
        <f ca="1">Graphs!$E$5-Data!A446</f>
        <v>56</v>
      </c>
      <c r="H446" s="9">
        <f ca="1">C446-Graphs!$E$6</f>
        <v>-0.56000000000000005</v>
      </c>
      <c r="P446" t="e">
        <f ca="1">IF(E446&gt;=Graphs!$E$6,Data!F446,NA())</f>
        <v>#N/A</v>
      </c>
    </row>
    <row r="447" spans="1:16">
      <c r="A447" s="5">
        <f ca="1">CRITBINOM(Graphs!$E$5,Graphs!$C$5,RAND())</f>
        <v>56</v>
      </c>
      <c r="B447" s="2">
        <f t="shared" ca="1" si="21"/>
        <v>912</v>
      </c>
      <c r="C447" s="3">
        <f ca="1">ROUND(A447/Graphs!$E$5,3)</f>
        <v>0.56000000000000005</v>
      </c>
      <c r="D447" s="4">
        <v>446</v>
      </c>
      <c r="E447" s="3">
        <f t="shared" ca="1" si="22"/>
        <v>0.49</v>
      </c>
      <c r="F447" s="4">
        <f t="shared" ca="1" si="23"/>
        <v>58</v>
      </c>
      <c r="G447" s="5">
        <f ca="1">Graphs!$E$5-Data!A447</f>
        <v>44</v>
      </c>
      <c r="H447" s="9">
        <f ca="1">C447-Graphs!$E$6</f>
        <v>-0.43999999999999995</v>
      </c>
      <c r="P447" t="e">
        <f ca="1">IF(E447&gt;=Graphs!$E$6,Data!F447,NA())</f>
        <v>#N/A</v>
      </c>
    </row>
    <row r="448" spans="1:16">
      <c r="A448" s="5">
        <f ca="1">CRITBINOM(Graphs!$E$5,Graphs!$C$5,RAND())</f>
        <v>46</v>
      </c>
      <c r="B448" s="2">
        <f t="shared" ca="1" si="21"/>
        <v>246</v>
      </c>
      <c r="C448" s="3">
        <f ca="1">ROUND(A448/Graphs!$E$5,3)</f>
        <v>0.46</v>
      </c>
      <c r="D448" s="4">
        <v>447</v>
      </c>
      <c r="E448" s="3">
        <f t="shared" ca="1" si="22"/>
        <v>0.49</v>
      </c>
      <c r="F448" s="4">
        <f t="shared" ca="1" si="23"/>
        <v>59</v>
      </c>
      <c r="G448" s="5">
        <f ca="1">Graphs!$E$5-Data!A448</f>
        <v>54</v>
      </c>
      <c r="H448" s="9">
        <f ca="1">C448-Graphs!$E$6</f>
        <v>-0.54</v>
      </c>
      <c r="P448" t="e">
        <f ca="1">IF(E448&gt;=Graphs!$E$6,Data!F448,NA())</f>
        <v>#N/A</v>
      </c>
    </row>
    <row r="449" spans="1:16">
      <c r="A449" s="5">
        <f ca="1">CRITBINOM(Graphs!$E$5,Graphs!$C$5,RAND())</f>
        <v>44</v>
      </c>
      <c r="B449" s="2">
        <f t="shared" ca="1" si="21"/>
        <v>151</v>
      </c>
      <c r="C449" s="3">
        <f ca="1">ROUND(A449/Graphs!$E$5,3)</f>
        <v>0.44</v>
      </c>
      <c r="D449" s="4">
        <v>448</v>
      </c>
      <c r="E449" s="3">
        <f t="shared" ca="1" si="22"/>
        <v>0.49</v>
      </c>
      <c r="F449" s="4">
        <f t="shared" ca="1" si="23"/>
        <v>60</v>
      </c>
      <c r="G449" s="5">
        <f ca="1">Graphs!$E$5-Data!A449</f>
        <v>56</v>
      </c>
      <c r="H449" s="9">
        <f ca="1">C449-Graphs!$E$6</f>
        <v>-0.56000000000000005</v>
      </c>
      <c r="P449" t="e">
        <f ca="1">IF(E449&gt;=Graphs!$E$6,Data!F449,NA())</f>
        <v>#N/A</v>
      </c>
    </row>
    <row r="450" spans="1:16">
      <c r="A450" s="5">
        <f ca="1">CRITBINOM(Graphs!$E$5,Graphs!$C$5,RAND())</f>
        <v>43</v>
      </c>
      <c r="B450" s="2">
        <f t="shared" ref="B450:B513" ca="1" si="24">COUNTIF(List,"&lt;="&amp;C450)</f>
        <v>116</v>
      </c>
      <c r="C450" s="3">
        <f ca="1">ROUND(A450/Graphs!$E$5,3)</f>
        <v>0.43</v>
      </c>
      <c r="D450" s="4">
        <v>449</v>
      </c>
      <c r="E450" s="3">
        <f t="shared" ref="E450:E513" ca="1" si="25">VLOOKUP(SMALL($B$2:$B$1001,D450),$B$2:$C$1001,2,FALSE)</f>
        <v>0.49</v>
      </c>
      <c r="F450" s="4">
        <f t="shared" ca="1" si="23"/>
        <v>61</v>
      </c>
      <c r="G450" s="5">
        <f ca="1">Graphs!$E$5-Data!A450</f>
        <v>57</v>
      </c>
      <c r="H450" s="9">
        <f ca="1">C450-Graphs!$E$6</f>
        <v>-0.57000000000000006</v>
      </c>
      <c r="P450" t="e">
        <f ca="1">IF(E450&gt;=Graphs!$E$6,Data!F450,NA())</f>
        <v>#N/A</v>
      </c>
    </row>
    <row r="451" spans="1:16">
      <c r="A451" s="5">
        <f ca="1">CRITBINOM(Graphs!$E$5,Graphs!$C$5,RAND())</f>
        <v>50</v>
      </c>
      <c r="B451" s="2">
        <f t="shared" ca="1" si="24"/>
        <v>559</v>
      </c>
      <c r="C451" s="3">
        <f ca="1">ROUND(A451/Graphs!$E$5,3)</f>
        <v>0.5</v>
      </c>
      <c r="D451" s="4">
        <v>450</v>
      </c>
      <c r="E451" s="3">
        <f t="shared" ca="1" si="25"/>
        <v>0.49</v>
      </c>
      <c r="F451" s="4">
        <f t="shared" ca="1" si="23"/>
        <v>62</v>
      </c>
      <c r="G451" s="5">
        <f ca="1">Graphs!$E$5-Data!A451</f>
        <v>50</v>
      </c>
      <c r="H451" s="9">
        <f ca="1">C451-Graphs!$E$6</f>
        <v>-0.5</v>
      </c>
      <c r="P451" t="e">
        <f ca="1">IF(E451&gt;=Graphs!$E$6,Data!F451,NA())</f>
        <v>#N/A</v>
      </c>
    </row>
    <row r="452" spans="1:16">
      <c r="A452" s="5">
        <f ca="1">CRITBINOM(Graphs!$E$5,Graphs!$C$5,RAND())</f>
        <v>48</v>
      </c>
      <c r="B452" s="2">
        <f t="shared" ca="1" si="24"/>
        <v>388</v>
      </c>
      <c r="C452" s="3">
        <f ca="1">ROUND(A452/Graphs!$E$5,3)</f>
        <v>0.48</v>
      </c>
      <c r="D452" s="4">
        <v>451</v>
      </c>
      <c r="E452" s="3">
        <f t="shared" ca="1" si="25"/>
        <v>0.49</v>
      </c>
      <c r="F452" s="4">
        <f t="shared" ref="F452:F515" ca="1" si="26">IF(E452=E451,F451+1,1)</f>
        <v>63</v>
      </c>
      <c r="G452" s="5">
        <f ca="1">Graphs!$E$5-Data!A452</f>
        <v>52</v>
      </c>
      <c r="H452" s="9">
        <f ca="1">C452-Graphs!$E$6</f>
        <v>-0.52</v>
      </c>
      <c r="P452" t="e">
        <f ca="1">IF(E452&gt;=Graphs!$E$6,Data!F452,NA())</f>
        <v>#N/A</v>
      </c>
    </row>
    <row r="453" spans="1:16">
      <c r="A453" s="5">
        <f ca="1">CRITBINOM(Graphs!$E$5,Graphs!$C$5,RAND())</f>
        <v>42</v>
      </c>
      <c r="B453" s="2">
        <f t="shared" ca="1" si="24"/>
        <v>77</v>
      </c>
      <c r="C453" s="3">
        <f ca="1">ROUND(A453/Graphs!$E$5,3)</f>
        <v>0.42</v>
      </c>
      <c r="D453" s="4">
        <v>452</v>
      </c>
      <c r="E453" s="3">
        <f t="shared" ca="1" si="25"/>
        <v>0.49</v>
      </c>
      <c r="F453" s="4">
        <f t="shared" ca="1" si="26"/>
        <v>64</v>
      </c>
      <c r="G453" s="5">
        <f ca="1">Graphs!$E$5-Data!A453</f>
        <v>58</v>
      </c>
      <c r="H453" s="9">
        <f ca="1">C453-Graphs!$E$6</f>
        <v>-0.58000000000000007</v>
      </c>
      <c r="P453" t="e">
        <f ca="1">IF(E453&gt;=Graphs!$E$6,Data!F453,NA())</f>
        <v>#N/A</v>
      </c>
    </row>
    <row r="454" spans="1:16">
      <c r="A454" s="5">
        <f ca="1">CRITBINOM(Graphs!$E$5,Graphs!$C$5,RAND())</f>
        <v>49</v>
      </c>
      <c r="B454" s="2">
        <f t="shared" ca="1" si="24"/>
        <v>477</v>
      </c>
      <c r="C454" s="3">
        <f ca="1">ROUND(A454/Graphs!$E$5,3)</f>
        <v>0.49</v>
      </c>
      <c r="D454" s="4">
        <v>453</v>
      </c>
      <c r="E454" s="3">
        <f t="shared" ca="1" si="25"/>
        <v>0.49</v>
      </c>
      <c r="F454" s="4">
        <f t="shared" ca="1" si="26"/>
        <v>65</v>
      </c>
      <c r="G454" s="5">
        <f ca="1">Graphs!$E$5-Data!A454</f>
        <v>51</v>
      </c>
      <c r="H454" s="9">
        <f ca="1">C454-Graphs!$E$6</f>
        <v>-0.51</v>
      </c>
      <c r="P454" t="e">
        <f ca="1">IF(E454&gt;=Graphs!$E$6,Data!F454,NA())</f>
        <v>#N/A</v>
      </c>
    </row>
    <row r="455" spans="1:16">
      <c r="A455" s="5">
        <f ca="1">CRITBINOM(Graphs!$E$5,Graphs!$C$5,RAND())</f>
        <v>45</v>
      </c>
      <c r="B455" s="2">
        <f t="shared" ca="1" si="24"/>
        <v>195</v>
      </c>
      <c r="C455" s="3">
        <f ca="1">ROUND(A455/Graphs!$E$5,3)</f>
        <v>0.45</v>
      </c>
      <c r="D455" s="4">
        <v>454</v>
      </c>
      <c r="E455" s="3">
        <f t="shared" ca="1" si="25"/>
        <v>0.49</v>
      </c>
      <c r="F455" s="4">
        <f t="shared" ca="1" si="26"/>
        <v>66</v>
      </c>
      <c r="G455" s="5">
        <f ca="1">Graphs!$E$5-Data!A455</f>
        <v>55</v>
      </c>
      <c r="H455" s="9">
        <f ca="1">C455-Graphs!$E$6</f>
        <v>-0.55000000000000004</v>
      </c>
      <c r="P455" t="e">
        <f ca="1">IF(E455&gt;=Graphs!$E$6,Data!F455,NA())</f>
        <v>#N/A</v>
      </c>
    </row>
    <row r="456" spans="1:16">
      <c r="A456" s="5">
        <f ca="1">CRITBINOM(Graphs!$E$5,Graphs!$C$5,RAND())</f>
        <v>50</v>
      </c>
      <c r="B456" s="2">
        <f t="shared" ca="1" si="24"/>
        <v>559</v>
      </c>
      <c r="C456" s="3">
        <f ca="1">ROUND(A456/Graphs!$E$5,3)</f>
        <v>0.5</v>
      </c>
      <c r="D456" s="4">
        <v>455</v>
      </c>
      <c r="E456" s="3">
        <f t="shared" ca="1" si="25"/>
        <v>0.49</v>
      </c>
      <c r="F456" s="4">
        <f t="shared" ca="1" si="26"/>
        <v>67</v>
      </c>
      <c r="G456" s="5">
        <f ca="1">Graphs!$E$5-Data!A456</f>
        <v>50</v>
      </c>
      <c r="H456" s="9">
        <f ca="1">C456-Graphs!$E$6</f>
        <v>-0.5</v>
      </c>
      <c r="P456" t="e">
        <f ca="1">IF(E456&gt;=Graphs!$E$6,Data!F456,NA())</f>
        <v>#N/A</v>
      </c>
    </row>
    <row r="457" spans="1:16">
      <c r="A457" s="5">
        <f ca="1">CRITBINOM(Graphs!$E$5,Graphs!$C$5,RAND())</f>
        <v>42</v>
      </c>
      <c r="B457" s="2">
        <f t="shared" ca="1" si="24"/>
        <v>77</v>
      </c>
      <c r="C457" s="3">
        <f ca="1">ROUND(A457/Graphs!$E$5,3)</f>
        <v>0.42</v>
      </c>
      <c r="D457" s="4">
        <v>456</v>
      </c>
      <c r="E457" s="3">
        <f t="shared" ca="1" si="25"/>
        <v>0.49</v>
      </c>
      <c r="F457" s="4">
        <f t="shared" ca="1" si="26"/>
        <v>68</v>
      </c>
      <c r="G457" s="5">
        <f ca="1">Graphs!$E$5-Data!A457</f>
        <v>58</v>
      </c>
      <c r="H457" s="9">
        <f ca="1">C457-Graphs!$E$6</f>
        <v>-0.58000000000000007</v>
      </c>
      <c r="P457" t="e">
        <f ca="1">IF(E457&gt;=Graphs!$E$6,Data!F457,NA())</f>
        <v>#N/A</v>
      </c>
    </row>
    <row r="458" spans="1:16">
      <c r="A458" s="5">
        <f ca="1">CRITBINOM(Graphs!$E$5,Graphs!$C$5,RAND())</f>
        <v>48</v>
      </c>
      <c r="B458" s="2">
        <f t="shared" ca="1" si="24"/>
        <v>388</v>
      </c>
      <c r="C458" s="3">
        <f ca="1">ROUND(A458/Graphs!$E$5,3)</f>
        <v>0.48</v>
      </c>
      <c r="D458" s="4">
        <v>457</v>
      </c>
      <c r="E458" s="3">
        <f t="shared" ca="1" si="25"/>
        <v>0.49</v>
      </c>
      <c r="F458" s="4">
        <f t="shared" ca="1" si="26"/>
        <v>69</v>
      </c>
      <c r="G458" s="5">
        <f ca="1">Graphs!$E$5-Data!A458</f>
        <v>52</v>
      </c>
      <c r="H458" s="9">
        <f ca="1">C458-Graphs!$E$6</f>
        <v>-0.52</v>
      </c>
      <c r="P458" t="e">
        <f ca="1">IF(E458&gt;=Graphs!$E$6,Data!F458,NA())</f>
        <v>#N/A</v>
      </c>
    </row>
    <row r="459" spans="1:16">
      <c r="A459" s="5">
        <f ca="1">CRITBINOM(Graphs!$E$5,Graphs!$C$5,RAND())</f>
        <v>41</v>
      </c>
      <c r="B459" s="2">
        <f t="shared" ca="1" si="24"/>
        <v>52</v>
      </c>
      <c r="C459" s="3">
        <f ca="1">ROUND(A459/Graphs!$E$5,3)</f>
        <v>0.41</v>
      </c>
      <c r="D459" s="4">
        <v>458</v>
      </c>
      <c r="E459" s="3">
        <f t="shared" ca="1" si="25"/>
        <v>0.49</v>
      </c>
      <c r="F459" s="4">
        <f t="shared" ca="1" si="26"/>
        <v>70</v>
      </c>
      <c r="G459" s="5">
        <f ca="1">Graphs!$E$5-Data!A459</f>
        <v>59</v>
      </c>
      <c r="H459" s="9">
        <f ca="1">C459-Graphs!$E$6</f>
        <v>-0.59000000000000008</v>
      </c>
      <c r="P459" t="e">
        <f ca="1">IF(E459&gt;=Graphs!$E$6,Data!F459,NA())</f>
        <v>#N/A</v>
      </c>
    </row>
    <row r="460" spans="1:16">
      <c r="A460" s="5">
        <f ca="1">CRITBINOM(Graphs!$E$5,Graphs!$C$5,RAND())</f>
        <v>44</v>
      </c>
      <c r="B460" s="2">
        <f t="shared" ca="1" si="24"/>
        <v>151</v>
      </c>
      <c r="C460" s="3">
        <f ca="1">ROUND(A460/Graphs!$E$5,3)</f>
        <v>0.44</v>
      </c>
      <c r="D460" s="4">
        <v>459</v>
      </c>
      <c r="E460" s="3">
        <f t="shared" ca="1" si="25"/>
        <v>0.49</v>
      </c>
      <c r="F460" s="4">
        <f t="shared" ca="1" si="26"/>
        <v>71</v>
      </c>
      <c r="G460" s="5">
        <f ca="1">Graphs!$E$5-Data!A460</f>
        <v>56</v>
      </c>
      <c r="H460" s="9">
        <f ca="1">C460-Graphs!$E$6</f>
        <v>-0.56000000000000005</v>
      </c>
      <c r="P460" t="e">
        <f ca="1">IF(E460&gt;=Graphs!$E$6,Data!F460,NA())</f>
        <v>#N/A</v>
      </c>
    </row>
    <row r="461" spans="1:16">
      <c r="A461" s="5">
        <f ca="1">CRITBINOM(Graphs!$E$5,Graphs!$C$5,RAND())</f>
        <v>50</v>
      </c>
      <c r="B461" s="2">
        <f t="shared" ca="1" si="24"/>
        <v>559</v>
      </c>
      <c r="C461" s="3">
        <f ca="1">ROUND(A461/Graphs!$E$5,3)</f>
        <v>0.5</v>
      </c>
      <c r="D461" s="4">
        <v>460</v>
      </c>
      <c r="E461" s="3">
        <f t="shared" ca="1" si="25"/>
        <v>0.49</v>
      </c>
      <c r="F461" s="4">
        <f t="shared" ca="1" si="26"/>
        <v>72</v>
      </c>
      <c r="G461" s="5">
        <f ca="1">Graphs!$E$5-Data!A461</f>
        <v>50</v>
      </c>
      <c r="H461" s="9">
        <f ca="1">C461-Graphs!$E$6</f>
        <v>-0.5</v>
      </c>
      <c r="P461" t="e">
        <f ca="1">IF(E461&gt;=Graphs!$E$6,Data!F461,NA())</f>
        <v>#N/A</v>
      </c>
    </row>
    <row r="462" spans="1:16">
      <c r="A462" s="5">
        <f ca="1">CRITBINOM(Graphs!$E$5,Graphs!$C$5,RAND())</f>
        <v>52</v>
      </c>
      <c r="B462" s="2">
        <f t="shared" ca="1" si="24"/>
        <v>693</v>
      </c>
      <c r="C462" s="3">
        <f ca="1">ROUND(A462/Graphs!$E$5,3)</f>
        <v>0.52</v>
      </c>
      <c r="D462" s="4">
        <v>461</v>
      </c>
      <c r="E462" s="3">
        <f t="shared" ca="1" si="25"/>
        <v>0.49</v>
      </c>
      <c r="F462" s="4">
        <f t="shared" ca="1" si="26"/>
        <v>73</v>
      </c>
      <c r="G462" s="5">
        <f ca="1">Graphs!$E$5-Data!A462</f>
        <v>48</v>
      </c>
      <c r="H462" s="9">
        <f ca="1">C462-Graphs!$E$6</f>
        <v>-0.48</v>
      </c>
      <c r="P462" t="e">
        <f ca="1">IF(E462&gt;=Graphs!$E$6,Data!F462,NA())</f>
        <v>#N/A</v>
      </c>
    </row>
    <row r="463" spans="1:16">
      <c r="A463" s="5">
        <f ca="1">CRITBINOM(Graphs!$E$5,Graphs!$C$5,RAND())</f>
        <v>53</v>
      </c>
      <c r="B463" s="2">
        <f t="shared" ca="1" si="24"/>
        <v>767</v>
      </c>
      <c r="C463" s="3">
        <f ca="1">ROUND(A463/Graphs!$E$5,3)</f>
        <v>0.53</v>
      </c>
      <c r="D463" s="4">
        <v>462</v>
      </c>
      <c r="E463" s="3">
        <f t="shared" ca="1" si="25"/>
        <v>0.49</v>
      </c>
      <c r="F463" s="4">
        <f t="shared" ca="1" si="26"/>
        <v>74</v>
      </c>
      <c r="G463" s="5">
        <f ca="1">Graphs!$E$5-Data!A463</f>
        <v>47</v>
      </c>
      <c r="H463" s="9">
        <f ca="1">C463-Graphs!$E$6</f>
        <v>-0.47</v>
      </c>
      <c r="P463" t="e">
        <f ca="1">IF(E463&gt;=Graphs!$E$6,Data!F463,NA())</f>
        <v>#N/A</v>
      </c>
    </row>
    <row r="464" spans="1:16">
      <c r="A464" s="5">
        <f ca="1">CRITBINOM(Graphs!$E$5,Graphs!$C$5,RAND())</f>
        <v>42</v>
      </c>
      <c r="B464" s="2">
        <f t="shared" ca="1" si="24"/>
        <v>77</v>
      </c>
      <c r="C464" s="3">
        <f ca="1">ROUND(A464/Graphs!$E$5,3)</f>
        <v>0.42</v>
      </c>
      <c r="D464" s="4">
        <v>463</v>
      </c>
      <c r="E464" s="3">
        <f t="shared" ca="1" si="25"/>
        <v>0.49</v>
      </c>
      <c r="F464" s="4">
        <f t="shared" ca="1" si="26"/>
        <v>75</v>
      </c>
      <c r="G464" s="5">
        <f ca="1">Graphs!$E$5-Data!A464</f>
        <v>58</v>
      </c>
      <c r="H464" s="9">
        <f ca="1">C464-Graphs!$E$6</f>
        <v>-0.58000000000000007</v>
      </c>
      <c r="P464" t="e">
        <f ca="1">IF(E464&gt;=Graphs!$E$6,Data!F464,NA())</f>
        <v>#N/A</v>
      </c>
    </row>
    <row r="465" spans="1:16">
      <c r="A465" s="5">
        <f ca="1">CRITBINOM(Graphs!$E$5,Graphs!$C$5,RAND())</f>
        <v>52</v>
      </c>
      <c r="B465" s="2">
        <f t="shared" ca="1" si="24"/>
        <v>693</v>
      </c>
      <c r="C465" s="3">
        <f ca="1">ROUND(A465/Graphs!$E$5,3)</f>
        <v>0.52</v>
      </c>
      <c r="D465" s="4">
        <v>464</v>
      </c>
      <c r="E465" s="3">
        <f t="shared" ca="1" si="25"/>
        <v>0.49</v>
      </c>
      <c r="F465" s="4">
        <f t="shared" ca="1" si="26"/>
        <v>76</v>
      </c>
      <c r="G465" s="5">
        <f ca="1">Graphs!$E$5-Data!A465</f>
        <v>48</v>
      </c>
      <c r="H465" s="9">
        <f ca="1">C465-Graphs!$E$6</f>
        <v>-0.48</v>
      </c>
      <c r="P465" t="e">
        <f ca="1">IF(E465&gt;=Graphs!$E$6,Data!F465,NA())</f>
        <v>#N/A</v>
      </c>
    </row>
    <row r="466" spans="1:16">
      <c r="A466" s="5">
        <f ca="1">CRITBINOM(Graphs!$E$5,Graphs!$C$5,RAND())</f>
        <v>60</v>
      </c>
      <c r="B466" s="2">
        <f t="shared" ca="1" si="24"/>
        <v>982</v>
      </c>
      <c r="C466" s="3">
        <f ca="1">ROUND(A466/Graphs!$E$5,3)</f>
        <v>0.6</v>
      </c>
      <c r="D466" s="4">
        <v>465</v>
      </c>
      <c r="E466" s="3">
        <f t="shared" ca="1" si="25"/>
        <v>0.49</v>
      </c>
      <c r="F466" s="4">
        <f t="shared" ca="1" si="26"/>
        <v>77</v>
      </c>
      <c r="G466" s="5">
        <f ca="1">Graphs!$E$5-Data!A466</f>
        <v>40</v>
      </c>
      <c r="H466" s="9">
        <f ca="1">C466-Graphs!$E$6</f>
        <v>-0.4</v>
      </c>
      <c r="P466" t="e">
        <f ca="1">IF(E466&gt;=Graphs!$E$6,Data!F466,NA())</f>
        <v>#N/A</v>
      </c>
    </row>
    <row r="467" spans="1:16">
      <c r="A467" s="5">
        <f ca="1">CRITBINOM(Graphs!$E$5,Graphs!$C$5,RAND())</f>
        <v>45</v>
      </c>
      <c r="B467" s="2">
        <f t="shared" ca="1" si="24"/>
        <v>195</v>
      </c>
      <c r="C467" s="3">
        <f ca="1">ROUND(A467/Graphs!$E$5,3)</f>
        <v>0.45</v>
      </c>
      <c r="D467" s="4">
        <v>466</v>
      </c>
      <c r="E467" s="3">
        <f t="shared" ca="1" si="25"/>
        <v>0.49</v>
      </c>
      <c r="F467" s="4">
        <f t="shared" ca="1" si="26"/>
        <v>78</v>
      </c>
      <c r="G467" s="5">
        <f ca="1">Graphs!$E$5-Data!A467</f>
        <v>55</v>
      </c>
      <c r="H467" s="9">
        <f ca="1">C467-Graphs!$E$6</f>
        <v>-0.55000000000000004</v>
      </c>
      <c r="P467" t="e">
        <f ca="1">IF(E467&gt;=Graphs!$E$6,Data!F467,NA())</f>
        <v>#N/A</v>
      </c>
    </row>
    <row r="468" spans="1:16">
      <c r="A468" s="5">
        <f ca="1">CRITBINOM(Graphs!$E$5,Graphs!$C$5,RAND())</f>
        <v>54</v>
      </c>
      <c r="B468" s="2">
        <f t="shared" ca="1" si="24"/>
        <v>823</v>
      </c>
      <c r="C468" s="3">
        <f ca="1">ROUND(A468/Graphs!$E$5,3)</f>
        <v>0.54</v>
      </c>
      <c r="D468" s="4">
        <v>467</v>
      </c>
      <c r="E468" s="3">
        <f t="shared" ca="1" si="25"/>
        <v>0.49</v>
      </c>
      <c r="F468" s="4">
        <f t="shared" ca="1" si="26"/>
        <v>79</v>
      </c>
      <c r="G468" s="5">
        <f ca="1">Graphs!$E$5-Data!A468</f>
        <v>46</v>
      </c>
      <c r="H468" s="9">
        <f ca="1">C468-Graphs!$E$6</f>
        <v>-0.45999999999999996</v>
      </c>
      <c r="P468" t="e">
        <f ca="1">IF(E468&gt;=Graphs!$E$6,Data!F468,NA())</f>
        <v>#N/A</v>
      </c>
    </row>
    <row r="469" spans="1:16">
      <c r="A469" s="5">
        <f ca="1">CRITBINOM(Graphs!$E$5,Graphs!$C$5,RAND())</f>
        <v>54</v>
      </c>
      <c r="B469" s="2">
        <f t="shared" ca="1" si="24"/>
        <v>823</v>
      </c>
      <c r="C469" s="3">
        <f ca="1">ROUND(A469/Graphs!$E$5,3)</f>
        <v>0.54</v>
      </c>
      <c r="D469" s="4">
        <v>468</v>
      </c>
      <c r="E469" s="3">
        <f t="shared" ca="1" si="25"/>
        <v>0.49</v>
      </c>
      <c r="F469" s="4">
        <f t="shared" ca="1" si="26"/>
        <v>80</v>
      </c>
      <c r="G469" s="5">
        <f ca="1">Graphs!$E$5-Data!A469</f>
        <v>46</v>
      </c>
      <c r="H469" s="9">
        <f ca="1">C469-Graphs!$E$6</f>
        <v>-0.45999999999999996</v>
      </c>
      <c r="P469" t="e">
        <f ca="1">IF(E469&gt;=Graphs!$E$6,Data!F469,NA())</f>
        <v>#N/A</v>
      </c>
    </row>
    <row r="470" spans="1:16">
      <c r="A470" s="5">
        <f ca="1">CRITBINOM(Graphs!$E$5,Graphs!$C$5,RAND())</f>
        <v>47</v>
      </c>
      <c r="B470" s="2">
        <f t="shared" ca="1" si="24"/>
        <v>303</v>
      </c>
      <c r="C470" s="3">
        <f ca="1">ROUND(A470/Graphs!$E$5,3)</f>
        <v>0.47</v>
      </c>
      <c r="D470" s="4">
        <v>469</v>
      </c>
      <c r="E470" s="3">
        <f t="shared" ca="1" si="25"/>
        <v>0.49</v>
      </c>
      <c r="F470" s="4">
        <f t="shared" ca="1" si="26"/>
        <v>81</v>
      </c>
      <c r="G470" s="5">
        <f ca="1">Graphs!$E$5-Data!A470</f>
        <v>53</v>
      </c>
      <c r="H470" s="9">
        <f ca="1">C470-Graphs!$E$6</f>
        <v>-0.53</v>
      </c>
      <c r="P470" t="e">
        <f ca="1">IF(E470&gt;=Graphs!$E$6,Data!F470,NA())</f>
        <v>#N/A</v>
      </c>
    </row>
    <row r="471" spans="1:16">
      <c r="A471" s="5">
        <f ca="1">CRITBINOM(Graphs!$E$5,Graphs!$C$5,RAND())</f>
        <v>44</v>
      </c>
      <c r="B471" s="2">
        <f t="shared" ca="1" si="24"/>
        <v>151</v>
      </c>
      <c r="C471" s="3">
        <f ca="1">ROUND(A471/Graphs!$E$5,3)</f>
        <v>0.44</v>
      </c>
      <c r="D471" s="4">
        <v>470</v>
      </c>
      <c r="E471" s="3">
        <f t="shared" ca="1" si="25"/>
        <v>0.49</v>
      </c>
      <c r="F471" s="4">
        <f t="shared" ca="1" si="26"/>
        <v>82</v>
      </c>
      <c r="G471" s="5">
        <f ca="1">Graphs!$E$5-Data!A471</f>
        <v>56</v>
      </c>
      <c r="H471" s="9">
        <f ca="1">C471-Graphs!$E$6</f>
        <v>-0.56000000000000005</v>
      </c>
      <c r="P471" t="e">
        <f ca="1">IF(E471&gt;=Graphs!$E$6,Data!F471,NA())</f>
        <v>#N/A</v>
      </c>
    </row>
    <row r="472" spans="1:16">
      <c r="A472" s="5">
        <f ca="1">CRITBINOM(Graphs!$E$5,Graphs!$C$5,RAND())</f>
        <v>55</v>
      </c>
      <c r="B472" s="2">
        <f t="shared" ca="1" si="24"/>
        <v>871</v>
      </c>
      <c r="C472" s="3">
        <f ca="1">ROUND(A472/Graphs!$E$5,3)</f>
        <v>0.55000000000000004</v>
      </c>
      <c r="D472" s="4">
        <v>471</v>
      </c>
      <c r="E472" s="3">
        <f t="shared" ca="1" si="25"/>
        <v>0.49</v>
      </c>
      <c r="F472" s="4">
        <f t="shared" ca="1" si="26"/>
        <v>83</v>
      </c>
      <c r="G472" s="5">
        <f ca="1">Graphs!$E$5-Data!A472</f>
        <v>45</v>
      </c>
      <c r="H472" s="9">
        <f ca="1">C472-Graphs!$E$6</f>
        <v>-0.44999999999999996</v>
      </c>
      <c r="P472" t="e">
        <f ca="1">IF(E472&gt;=Graphs!$E$6,Data!F472,NA())</f>
        <v>#N/A</v>
      </c>
    </row>
    <row r="473" spans="1:16">
      <c r="A473" s="5">
        <f ca="1">CRITBINOM(Graphs!$E$5,Graphs!$C$5,RAND())</f>
        <v>45</v>
      </c>
      <c r="B473" s="2">
        <f t="shared" ca="1" si="24"/>
        <v>195</v>
      </c>
      <c r="C473" s="3">
        <f ca="1">ROUND(A473/Graphs!$E$5,3)</f>
        <v>0.45</v>
      </c>
      <c r="D473" s="4">
        <v>472</v>
      </c>
      <c r="E473" s="3">
        <f t="shared" ca="1" si="25"/>
        <v>0.49</v>
      </c>
      <c r="F473" s="4">
        <f t="shared" ca="1" si="26"/>
        <v>84</v>
      </c>
      <c r="G473" s="5">
        <f ca="1">Graphs!$E$5-Data!A473</f>
        <v>55</v>
      </c>
      <c r="H473" s="9">
        <f ca="1">C473-Graphs!$E$6</f>
        <v>-0.55000000000000004</v>
      </c>
      <c r="P473" t="e">
        <f ca="1">IF(E473&gt;=Graphs!$E$6,Data!F473,NA())</f>
        <v>#N/A</v>
      </c>
    </row>
    <row r="474" spans="1:16">
      <c r="A474" s="5">
        <f ca="1">CRITBINOM(Graphs!$E$5,Graphs!$C$5,RAND())</f>
        <v>47</v>
      </c>
      <c r="B474" s="2">
        <f t="shared" ca="1" si="24"/>
        <v>303</v>
      </c>
      <c r="C474" s="3">
        <f ca="1">ROUND(A474/Graphs!$E$5,3)</f>
        <v>0.47</v>
      </c>
      <c r="D474" s="4">
        <v>473</v>
      </c>
      <c r="E474" s="3">
        <f t="shared" ca="1" si="25"/>
        <v>0.49</v>
      </c>
      <c r="F474" s="4">
        <f t="shared" ca="1" si="26"/>
        <v>85</v>
      </c>
      <c r="G474" s="5">
        <f ca="1">Graphs!$E$5-Data!A474</f>
        <v>53</v>
      </c>
      <c r="H474" s="9">
        <f ca="1">C474-Graphs!$E$6</f>
        <v>-0.53</v>
      </c>
      <c r="P474" t="e">
        <f ca="1">IF(E474&gt;=Graphs!$E$6,Data!F474,NA())</f>
        <v>#N/A</v>
      </c>
    </row>
    <row r="475" spans="1:16">
      <c r="A475" s="5">
        <f ca="1">CRITBINOM(Graphs!$E$5,Graphs!$C$5,RAND())</f>
        <v>51</v>
      </c>
      <c r="B475" s="2">
        <f t="shared" ca="1" si="24"/>
        <v>632</v>
      </c>
      <c r="C475" s="3">
        <f ca="1">ROUND(A475/Graphs!$E$5,3)</f>
        <v>0.51</v>
      </c>
      <c r="D475" s="4">
        <v>474</v>
      </c>
      <c r="E475" s="3">
        <f t="shared" ca="1" si="25"/>
        <v>0.49</v>
      </c>
      <c r="F475" s="4">
        <f t="shared" ca="1" si="26"/>
        <v>86</v>
      </c>
      <c r="G475" s="5">
        <f ca="1">Graphs!$E$5-Data!A475</f>
        <v>49</v>
      </c>
      <c r="H475" s="9">
        <f ca="1">C475-Graphs!$E$6</f>
        <v>-0.49</v>
      </c>
      <c r="P475" t="e">
        <f ca="1">IF(E475&gt;=Graphs!$E$6,Data!F475,NA())</f>
        <v>#N/A</v>
      </c>
    </row>
    <row r="476" spans="1:16">
      <c r="A476" s="5">
        <f ca="1">CRITBINOM(Graphs!$E$5,Graphs!$C$5,RAND())</f>
        <v>54</v>
      </c>
      <c r="B476" s="2">
        <f t="shared" ca="1" si="24"/>
        <v>823</v>
      </c>
      <c r="C476" s="3">
        <f ca="1">ROUND(A476/Graphs!$E$5,3)</f>
        <v>0.54</v>
      </c>
      <c r="D476" s="4">
        <v>475</v>
      </c>
      <c r="E476" s="3">
        <f t="shared" ca="1" si="25"/>
        <v>0.49</v>
      </c>
      <c r="F476" s="4">
        <f t="shared" ca="1" si="26"/>
        <v>87</v>
      </c>
      <c r="G476" s="5">
        <f ca="1">Graphs!$E$5-Data!A476</f>
        <v>46</v>
      </c>
      <c r="H476" s="9">
        <f ca="1">C476-Graphs!$E$6</f>
        <v>-0.45999999999999996</v>
      </c>
      <c r="P476" t="e">
        <f ca="1">IF(E476&gt;=Graphs!$E$6,Data!F476,NA())</f>
        <v>#N/A</v>
      </c>
    </row>
    <row r="477" spans="1:16">
      <c r="A477" s="5">
        <f ca="1">CRITBINOM(Graphs!$E$5,Graphs!$C$5,RAND())</f>
        <v>47</v>
      </c>
      <c r="B477" s="2">
        <f t="shared" ca="1" si="24"/>
        <v>303</v>
      </c>
      <c r="C477" s="3">
        <f ca="1">ROUND(A477/Graphs!$E$5,3)</f>
        <v>0.47</v>
      </c>
      <c r="D477" s="4">
        <v>476</v>
      </c>
      <c r="E477" s="3">
        <f t="shared" ca="1" si="25"/>
        <v>0.49</v>
      </c>
      <c r="F477" s="4">
        <f t="shared" ca="1" si="26"/>
        <v>88</v>
      </c>
      <c r="G477" s="5">
        <f ca="1">Graphs!$E$5-Data!A477</f>
        <v>53</v>
      </c>
      <c r="H477" s="9">
        <f ca="1">C477-Graphs!$E$6</f>
        <v>-0.53</v>
      </c>
      <c r="P477" t="e">
        <f ca="1">IF(E477&gt;=Graphs!$E$6,Data!F477,NA())</f>
        <v>#N/A</v>
      </c>
    </row>
    <row r="478" spans="1:16">
      <c r="A478" s="5">
        <f ca="1">CRITBINOM(Graphs!$E$5,Graphs!$C$5,RAND())</f>
        <v>51</v>
      </c>
      <c r="B478" s="2">
        <f t="shared" ca="1" si="24"/>
        <v>632</v>
      </c>
      <c r="C478" s="3">
        <f ca="1">ROUND(A478/Graphs!$E$5,3)</f>
        <v>0.51</v>
      </c>
      <c r="D478" s="4">
        <v>477</v>
      </c>
      <c r="E478" s="3">
        <f t="shared" ca="1" si="25"/>
        <v>0.49</v>
      </c>
      <c r="F478" s="4">
        <f t="shared" ca="1" si="26"/>
        <v>89</v>
      </c>
      <c r="G478" s="5">
        <f ca="1">Graphs!$E$5-Data!A478</f>
        <v>49</v>
      </c>
      <c r="H478" s="9">
        <f ca="1">C478-Graphs!$E$6</f>
        <v>-0.49</v>
      </c>
      <c r="P478" t="e">
        <f ca="1">IF(E478&gt;=Graphs!$E$6,Data!F478,NA())</f>
        <v>#N/A</v>
      </c>
    </row>
    <row r="479" spans="1:16">
      <c r="A479" s="5">
        <f ca="1">CRITBINOM(Graphs!$E$5,Graphs!$C$5,RAND())</f>
        <v>49</v>
      </c>
      <c r="B479" s="2">
        <f t="shared" ca="1" si="24"/>
        <v>477</v>
      </c>
      <c r="C479" s="3">
        <f ca="1">ROUND(A479/Graphs!$E$5,3)</f>
        <v>0.49</v>
      </c>
      <c r="D479" s="4">
        <v>478</v>
      </c>
      <c r="E479" s="3">
        <f t="shared" ca="1" si="25"/>
        <v>0.5</v>
      </c>
      <c r="F479" s="4">
        <f t="shared" ca="1" si="26"/>
        <v>1</v>
      </c>
      <c r="G479" s="5">
        <f ca="1">Graphs!$E$5-Data!A479</f>
        <v>51</v>
      </c>
      <c r="H479" s="9">
        <f ca="1">C479-Graphs!$E$6</f>
        <v>-0.51</v>
      </c>
      <c r="P479" t="e">
        <f ca="1">IF(E479&gt;=Graphs!$E$6,Data!F479,NA())</f>
        <v>#N/A</v>
      </c>
    </row>
    <row r="480" spans="1:16">
      <c r="A480" s="5">
        <f ca="1">CRITBINOM(Graphs!$E$5,Graphs!$C$5,RAND())</f>
        <v>57</v>
      </c>
      <c r="B480" s="2">
        <f t="shared" ca="1" si="24"/>
        <v>942</v>
      </c>
      <c r="C480" s="3">
        <f ca="1">ROUND(A480/Graphs!$E$5,3)</f>
        <v>0.56999999999999995</v>
      </c>
      <c r="D480" s="4">
        <v>479</v>
      </c>
      <c r="E480" s="3">
        <f t="shared" ca="1" si="25"/>
        <v>0.5</v>
      </c>
      <c r="F480" s="4">
        <f t="shared" ca="1" si="26"/>
        <v>2</v>
      </c>
      <c r="G480" s="5">
        <f ca="1">Graphs!$E$5-Data!A480</f>
        <v>43</v>
      </c>
      <c r="H480" s="9">
        <f ca="1">C480-Graphs!$E$6</f>
        <v>-0.43000000000000005</v>
      </c>
      <c r="P480" t="e">
        <f ca="1">IF(E480&gt;=Graphs!$E$6,Data!F480,NA())</f>
        <v>#N/A</v>
      </c>
    </row>
    <row r="481" spans="1:16">
      <c r="A481" s="5">
        <f ca="1">CRITBINOM(Graphs!$E$5,Graphs!$C$5,RAND())</f>
        <v>45</v>
      </c>
      <c r="B481" s="2">
        <f t="shared" ca="1" si="24"/>
        <v>195</v>
      </c>
      <c r="C481" s="3">
        <f ca="1">ROUND(A481/Graphs!$E$5,3)</f>
        <v>0.45</v>
      </c>
      <c r="D481" s="4">
        <v>480</v>
      </c>
      <c r="E481" s="3">
        <f t="shared" ca="1" si="25"/>
        <v>0.5</v>
      </c>
      <c r="F481" s="4">
        <f t="shared" ca="1" si="26"/>
        <v>3</v>
      </c>
      <c r="G481" s="5">
        <f ca="1">Graphs!$E$5-Data!A481</f>
        <v>55</v>
      </c>
      <c r="H481" s="9">
        <f ca="1">C481-Graphs!$E$6</f>
        <v>-0.55000000000000004</v>
      </c>
      <c r="P481" t="e">
        <f ca="1">IF(E481&gt;=Graphs!$E$6,Data!F481,NA())</f>
        <v>#N/A</v>
      </c>
    </row>
    <row r="482" spans="1:16">
      <c r="A482" s="5">
        <f ca="1">CRITBINOM(Graphs!$E$5,Graphs!$C$5,RAND())</f>
        <v>53</v>
      </c>
      <c r="B482" s="2">
        <f t="shared" ca="1" si="24"/>
        <v>767</v>
      </c>
      <c r="C482" s="3">
        <f ca="1">ROUND(A482/Graphs!$E$5,3)</f>
        <v>0.53</v>
      </c>
      <c r="D482" s="4">
        <v>481</v>
      </c>
      <c r="E482" s="3">
        <f t="shared" ca="1" si="25"/>
        <v>0.5</v>
      </c>
      <c r="F482" s="4">
        <f t="shared" ca="1" si="26"/>
        <v>4</v>
      </c>
      <c r="G482" s="5">
        <f ca="1">Graphs!$E$5-Data!A482</f>
        <v>47</v>
      </c>
      <c r="H482" s="9">
        <f ca="1">C482-Graphs!$E$6</f>
        <v>-0.47</v>
      </c>
      <c r="P482" t="e">
        <f ca="1">IF(E482&gt;=Graphs!$E$6,Data!F482,NA())</f>
        <v>#N/A</v>
      </c>
    </row>
    <row r="483" spans="1:16">
      <c r="A483" s="5">
        <f ca="1">CRITBINOM(Graphs!$E$5,Graphs!$C$5,RAND())</f>
        <v>48</v>
      </c>
      <c r="B483" s="2">
        <f t="shared" ca="1" si="24"/>
        <v>388</v>
      </c>
      <c r="C483" s="3">
        <f ca="1">ROUND(A483/Graphs!$E$5,3)</f>
        <v>0.48</v>
      </c>
      <c r="D483" s="4">
        <v>482</v>
      </c>
      <c r="E483" s="3">
        <f t="shared" ca="1" si="25"/>
        <v>0.5</v>
      </c>
      <c r="F483" s="4">
        <f t="shared" ca="1" si="26"/>
        <v>5</v>
      </c>
      <c r="G483" s="5">
        <f ca="1">Graphs!$E$5-Data!A483</f>
        <v>52</v>
      </c>
      <c r="H483" s="9">
        <f ca="1">C483-Graphs!$E$6</f>
        <v>-0.52</v>
      </c>
      <c r="P483" t="e">
        <f ca="1">IF(E483&gt;=Graphs!$E$6,Data!F483,NA())</f>
        <v>#N/A</v>
      </c>
    </row>
    <row r="484" spans="1:16">
      <c r="A484" s="5">
        <f ca="1">CRITBINOM(Graphs!$E$5,Graphs!$C$5,RAND())</f>
        <v>53</v>
      </c>
      <c r="B484" s="2">
        <f t="shared" ca="1" si="24"/>
        <v>767</v>
      </c>
      <c r="C484" s="3">
        <f ca="1">ROUND(A484/Graphs!$E$5,3)</f>
        <v>0.53</v>
      </c>
      <c r="D484" s="4">
        <v>483</v>
      </c>
      <c r="E484" s="3">
        <f t="shared" ca="1" si="25"/>
        <v>0.5</v>
      </c>
      <c r="F484" s="4">
        <f t="shared" ca="1" si="26"/>
        <v>6</v>
      </c>
      <c r="G484" s="5">
        <f ca="1">Graphs!$E$5-Data!A484</f>
        <v>47</v>
      </c>
      <c r="H484" s="9">
        <f ca="1">C484-Graphs!$E$6</f>
        <v>-0.47</v>
      </c>
      <c r="P484" t="e">
        <f ca="1">IF(E484&gt;=Graphs!$E$6,Data!F484,NA())</f>
        <v>#N/A</v>
      </c>
    </row>
    <row r="485" spans="1:16">
      <c r="A485" s="5">
        <f ca="1">CRITBINOM(Graphs!$E$5,Graphs!$C$5,RAND())</f>
        <v>54</v>
      </c>
      <c r="B485" s="2">
        <f t="shared" ca="1" si="24"/>
        <v>823</v>
      </c>
      <c r="C485" s="3">
        <f ca="1">ROUND(A485/Graphs!$E$5,3)</f>
        <v>0.54</v>
      </c>
      <c r="D485" s="4">
        <v>484</v>
      </c>
      <c r="E485" s="3">
        <f t="shared" ca="1" si="25"/>
        <v>0.5</v>
      </c>
      <c r="F485" s="4">
        <f t="shared" ca="1" si="26"/>
        <v>7</v>
      </c>
      <c r="G485" s="5">
        <f ca="1">Graphs!$E$5-Data!A485</f>
        <v>46</v>
      </c>
      <c r="H485" s="9">
        <f ca="1">C485-Graphs!$E$6</f>
        <v>-0.45999999999999996</v>
      </c>
      <c r="P485" t="e">
        <f ca="1">IF(E485&gt;=Graphs!$E$6,Data!F485,NA())</f>
        <v>#N/A</v>
      </c>
    </row>
    <row r="486" spans="1:16">
      <c r="A486" s="5">
        <f ca="1">CRITBINOM(Graphs!$E$5,Graphs!$C$5,RAND())</f>
        <v>45</v>
      </c>
      <c r="B486" s="2">
        <f t="shared" ca="1" si="24"/>
        <v>195</v>
      </c>
      <c r="C486" s="3">
        <f ca="1">ROUND(A486/Graphs!$E$5,3)</f>
        <v>0.45</v>
      </c>
      <c r="D486" s="4">
        <v>485</v>
      </c>
      <c r="E486" s="3">
        <f t="shared" ca="1" si="25"/>
        <v>0.5</v>
      </c>
      <c r="F486" s="4">
        <f t="shared" ca="1" si="26"/>
        <v>8</v>
      </c>
      <c r="G486" s="5">
        <f ca="1">Graphs!$E$5-Data!A486</f>
        <v>55</v>
      </c>
      <c r="H486" s="9">
        <f ca="1">C486-Graphs!$E$6</f>
        <v>-0.55000000000000004</v>
      </c>
      <c r="P486" t="e">
        <f ca="1">IF(E486&gt;=Graphs!$E$6,Data!F486,NA())</f>
        <v>#N/A</v>
      </c>
    </row>
    <row r="487" spans="1:16">
      <c r="A487" s="5">
        <f ca="1">CRITBINOM(Graphs!$E$5,Graphs!$C$5,RAND())</f>
        <v>49</v>
      </c>
      <c r="B487" s="2">
        <f t="shared" ca="1" si="24"/>
        <v>477</v>
      </c>
      <c r="C487" s="3">
        <f ca="1">ROUND(A487/Graphs!$E$5,3)</f>
        <v>0.49</v>
      </c>
      <c r="D487" s="4">
        <v>486</v>
      </c>
      <c r="E487" s="3">
        <f t="shared" ca="1" si="25"/>
        <v>0.5</v>
      </c>
      <c r="F487" s="4">
        <f t="shared" ca="1" si="26"/>
        <v>9</v>
      </c>
      <c r="G487" s="5">
        <f ca="1">Graphs!$E$5-Data!A487</f>
        <v>51</v>
      </c>
      <c r="H487" s="9">
        <f ca="1">C487-Graphs!$E$6</f>
        <v>-0.51</v>
      </c>
      <c r="P487" t="e">
        <f ca="1">IF(E487&gt;=Graphs!$E$6,Data!F487,NA())</f>
        <v>#N/A</v>
      </c>
    </row>
    <row r="488" spans="1:16">
      <c r="A488" s="5">
        <f ca="1">CRITBINOM(Graphs!$E$5,Graphs!$C$5,RAND())</f>
        <v>42</v>
      </c>
      <c r="B488" s="2">
        <f t="shared" ca="1" si="24"/>
        <v>77</v>
      </c>
      <c r="C488" s="3">
        <f ca="1">ROUND(A488/Graphs!$E$5,3)</f>
        <v>0.42</v>
      </c>
      <c r="D488" s="4">
        <v>487</v>
      </c>
      <c r="E488" s="3">
        <f t="shared" ca="1" si="25"/>
        <v>0.5</v>
      </c>
      <c r="F488" s="4">
        <f t="shared" ca="1" si="26"/>
        <v>10</v>
      </c>
      <c r="G488" s="5">
        <f ca="1">Graphs!$E$5-Data!A488</f>
        <v>58</v>
      </c>
      <c r="H488" s="9">
        <f ca="1">C488-Graphs!$E$6</f>
        <v>-0.58000000000000007</v>
      </c>
      <c r="P488" t="e">
        <f ca="1">IF(E488&gt;=Graphs!$E$6,Data!F488,NA())</f>
        <v>#N/A</v>
      </c>
    </row>
    <row r="489" spans="1:16">
      <c r="A489" s="5">
        <f ca="1">CRITBINOM(Graphs!$E$5,Graphs!$C$5,RAND())</f>
        <v>48</v>
      </c>
      <c r="B489" s="2">
        <f t="shared" ca="1" si="24"/>
        <v>388</v>
      </c>
      <c r="C489" s="3">
        <f ca="1">ROUND(A489/Graphs!$E$5,3)</f>
        <v>0.48</v>
      </c>
      <c r="D489" s="4">
        <v>488</v>
      </c>
      <c r="E489" s="3">
        <f t="shared" ca="1" si="25"/>
        <v>0.5</v>
      </c>
      <c r="F489" s="4">
        <f t="shared" ca="1" si="26"/>
        <v>11</v>
      </c>
      <c r="G489" s="5">
        <f ca="1">Graphs!$E$5-Data!A489</f>
        <v>52</v>
      </c>
      <c r="H489" s="9">
        <f ca="1">C489-Graphs!$E$6</f>
        <v>-0.52</v>
      </c>
      <c r="P489" t="e">
        <f ca="1">IF(E489&gt;=Graphs!$E$6,Data!F489,NA())</f>
        <v>#N/A</v>
      </c>
    </row>
    <row r="490" spans="1:16">
      <c r="A490" s="5">
        <f ca="1">CRITBINOM(Graphs!$E$5,Graphs!$C$5,RAND())</f>
        <v>44</v>
      </c>
      <c r="B490" s="2">
        <f t="shared" ca="1" si="24"/>
        <v>151</v>
      </c>
      <c r="C490" s="3">
        <f ca="1">ROUND(A490/Graphs!$E$5,3)</f>
        <v>0.44</v>
      </c>
      <c r="D490" s="4">
        <v>489</v>
      </c>
      <c r="E490" s="3">
        <f t="shared" ca="1" si="25"/>
        <v>0.5</v>
      </c>
      <c r="F490" s="4">
        <f t="shared" ca="1" si="26"/>
        <v>12</v>
      </c>
      <c r="G490" s="5">
        <f ca="1">Graphs!$E$5-Data!A490</f>
        <v>56</v>
      </c>
      <c r="H490" s="9">
        <f ca="1">C490-Graphs!$E$6</f>
        <v>-0.56000000000000005</v>
      </c>
      <c r="P490" t="e">
        <f ca="1">IF(E490&gt;=Graphs!$E$6,Data!F490,NA())</f>
        <v>#N/A</v>
      </c>
    </row>
    <row r="491" spans="1:16">
      <c r="A491" s="5">
        <f ca="1">CRITBINOM(Graphs!$E$5,Graphs!$C$5,RAND())</f>
        <v>54</v>
      </c>
      <c r="B491" s="2">
        <f t="shared" ca="1" si="24"/>
        <v>823</v>
      </c>
      <c r="C491" s="3">
        <f ca="1">ROUND(A491/Graphs!$E$5,3)</f>
        <v>0.54</v>
      </c>
      <c r="D491" s="4">
        <v>490</v>
      </c>
      <c r="E491" s="3">
        <f t="shared" ca="1" si="25"/>
        <v>0.5</v>
      </c>
      <c r="F491" s="4">
        <f t="shared" ca="1" si="26"/>
        <v>13</v>
      </c>
      <c r="G491" s="5">
        <f ca="1">Graphs!$E$5-Data!A491</f>
        <v>46</v>
      </c>
      <c r="H491" s="9">
        <f ca="1">C491-Graphs!$E$6</f>
        <v>-0.45999999999999996</v>
      </c>
      <c r="P491" t="e">
        <f ca="1">IF(E491&gt;=Graphs!$E$6,Data!F491,NA())</f>
        <v>#N/A</v>
      </c>
    </row>
    <row r="492" spans="1:16">
      <c r="A492" s="5">
        <f ca="1">CRITBINOM(Graphs!$E$5,Graphs!$C$5,RAND())</f>
        <v>45</v>
      </c>
      <c r="B492" s="2">
        <f t="shared" ca="1" si="24"/>
        <v>195</v>
      </c>
      <c r="C492" s="3">
        <f ca="1">ROUND(A492/Graphs!$E$5,3)</f>
        <v>0.45</v>
      </c>
      <c r="D492" s="4">
        <v>491</v>
      </c>
      <c r="E492" s="3">
        <f t="shared" ca="1" si="25"/>
        <v>0.5</v>
      </c>
      <c r="F492" s="4">
        <f t="shared" ca="1" si="26"/>
        <v>14</v>
      </c>
      <c r="G492" s="5">
        <f ca="1">Graphs!$E$5-Data!A492</f>
        <v>55</v>
      </c>
      <c r="H492" s="9">
        <f ca="1">C492-Graphs!$E$6</f>
        <v>-0.55000000000000004</v>
      </c>
      <c r="P492" t="e">
        <f ca="1">IF(E492&gt;=Graphs!$E$6,Data!F492,NA())</f>
        <v>#N/A</v>
      </c>
    </row>
    <row r="493" spans="1:16">
      <c r="A493" s="5">
        <f ca="1">CRITBINOM(Graphs!$E$5,Graphs!$C$5,RAND())</f>
        <v>47</v>
      </c>
      <c r="B493" s="2">
        <f t="shared" ca="1" si="24"/>
        <v>303</v>
      </c>
      <c r="C493" s="3">
        <f ca="1">ROUND(A493/Graphs!$E$5,3)</f>
        <v>0.47</v>
      </c>
      <c r="D493" s="4">
        <v>492</v>
      </c>
      <c r="E493" s="3">
        <f t="shared" ca="1" si="25"/>
        <v>0.5</v>
      </c>
      <c r="F493" s="4">
        <f t="shared" ca="1" si="26"/>
        <v>15</v>
      </c>
      <c r="G493" s="5">
        <f ca="1">Graphs!$E$5-Data!A493</f>
        <v>53</v>
      </c>
      <c r="H493" s="9">
        <f ca="1">C493-Graphs!$E$6</f>
        <v>-0.53</v>
      </c>
      <c r="P493" t="e">
        <f ca="1">IF(E493&gt;=Graphs!$E$6,Data!F493,NA())</f>
        <v>#N/A</v>
      </c>
    </row>
    <row r="494" spans="1:16">
      <c r="A494" s="5">
        <f ca="1">CRITBINOM(Graphs!$E$5,Graphs!$C$5,RAND())</f>
        <v>54</v>
      </c>
      <c r="B494" s="2">
        <f t="shared" ca="1" si="24"/>
        <v>823</v>
      </c>
      <c r="C494" s="3">
        <f ca="1">ROUND(A494/Graphs!$E$5,3)</f>
        <v>0.54</v>
      </c>
      <c r="D494" s="4">
        <v>493</v>
      </c>
      <c r="E494" s="3">
        <f t="shared" ca="1" si="25"/>
        <v>0.5</v>
      </c>
      <c r="F494" s="4">
        <f t="shared" ca="1" si="26"/>
        <v>16</v>
      </c>
      <c r="G494" s="5">
        <f ca="1">Graphs!$E$5-Data!A494</f>
        <v>46</v>
      </c>
      <c r="H494" s="9">
        <f ca="1">C494-Graphs!$E$6</f>
        <v>-0.45999999999999996</v>
      </c>
      <c r="P494" t="e">
        <f ca="1">IF(E494&gt;=Graphs!$E$6,Data!F494,NA())</f>
        <v>#N/A</v>
      </c>
    </row>
    <row r="495" spans="1:16">
      <c r="A495" s="5">
        <f ca="1">CRITBINOM(Graphs!$E$5,Graphs!$C$5,RAND())</f>
        <v>57</v>
      </c>
      <c r="B495" s="2">
        <f t="shared" ca="1" si="24"/>
        <v>942</v>
      </c>
      <c r="C495" s="3">
        <f ca="1">ROUND(A495/Graphs!$E$5,3)</f>
        <v>0.56999999999999995</v>
      </c>
      <c r="D495" s="4">
        <v>494</v>
      </c>
      <c r="E495" s="3">
        <f t="shared" ca="1" si="25"/>
        <v>0.5</v>
      </c>
      <c r="F495" s="4">
        <f t="shared" ca="1" si="26"/>
        <v>17</v>
      </c>
      <c r="G495" s="5">
        <f ca="1">Graphs!$E$5-Data!A495</f>
        <v>43</v>
      </c>
      <c r="H495" s="9">
        <f ca="1">C495-Graphs!$E$6</f>
        <v>-0.43000000000000005</v>
      </c>
      <c r="P495" t="e">
        <f ca="1">IF(E495&gt;=Graphs!$E$6,Data!F495,NA())</f>
        <v>#N/A</v>
      </c>
    </row>
    <row r="496" spans="1:16">
      <c r="A496" s="5">
        <f ca="1">CRITBINOM(Graphs!$E$5,Graphs!$C$5,RAND())</f>
        <v>38</v>
      </c>
      <c r="B496" s="2">
        <f t="shared" ca="1" si="24"/>
        <v>20</v>
      </c>
      <c r="C496" s="3">
        <f ca="1">ROUND(A496/Graphs!$E$5,3)</f>
        <v>0.38</v>
      </c>
      <c r="D496" s="4">
        <v>495</v>
      </c>
      <c r="E496" s="3">
        <f t="shared" ca="1" si="25"/>
        <v>0.5</v>
      </c>
      <c r="F496" s="4">
        <f t="shared" ca="1" si="26"/>
        <v>18</v>
      </c>
      <c r="G496" s="5">
        <f ca="1">Graphs!$E$5-Data!A496</f>
        <v>62</v>
      </c>
      <c r="H496" s="9">
        <f ca="1">C496-Graphs!$E$6</f>
        <v>-0.62</v>
      </c>
      <c r="P496" t="e">
        <f ca="1">IF(E496&gt;=Graphs!$E$6,Data!F496,NA())</f>
        <v>#N/A</v>
      </c>
    </row>
    <row r="497" spans="1:16">
      <c r="A497" s="5">
        <f ca="1">CRITBINOM(Graphs!$E$5,Graphs!$C$5,RAND())</f>
        <v>50</v>
      </c>
      <c r="B497" s="2">
        <f t="shared" ca="1" si="24"/>
        <v>559</v>
      </c>
      <c r="C497" s="3">
        <f ca="1">ROUND(A497/Graphs!$E$5,3)</f>
        <v>0.5</v>
      </c>
      <c r="D497" s="4">
        <v>496</v>
      </c>
      <c r="E497" s="3">
        <f t="shared" ca="1" si="25"/>
        <v>0.5</v>
      </c>
      <c r="F497" s="4">
        <f t="shared" ca="1" si="26"/>
        <v>19</v>
      </c>
      <c r="G497" s="5">
        <f ca="1">Graphs!$E$5-Data!A497</f>
        <v>50</v>
      </c>
      <c r="H497" s="9">
        <f ca="1">C497-Graphs!$E$6</f>
        <v>-0.5</v>
      </c>
      <c r="P497" t="e">
        <f ca="1">IF(E497&gt;=Graphs!$E$6,Data!F497,NA())</f>
        <v>#N/A</v>
      </c>
    </row>
    <row r="498" spans="1:16">
      <c r="A498" s="5">
        <f ca="1">CRITBINOM(Graphs!$E$5,Graphs!$C$5,RAND())</f>
        <v>49</v>
      </c>
      <c r="B498" s="2">
        <f t="shared" ca="1" si="24"/>
        <v>477</v>
      </c>
      <c r="C498" s="3">
        <f ca="1">ROUND(A498/Graphs!$E$5,3)</f>
        <v>0.49</v>
      </c>
      <c r="D498" s="4">
        <v>497</v>
      </c>
      <c r="E498" s="3">
        <f t="shared" ca="1" si="25"/>
        <v>0.5</v>
      </c>
      <c r="F498" s="4">
        <f t="shared" ca="1" si="26"/>
        <v>20</v>
      </c>
      <c r="G498" s="5">
        <f ca="1">Graphs!$E$5-Data!A498</f>
        <v>51</v>
      </c>
      <c r="H498" s="9">
        <f ca="1">C498-Graphs!$E$6</f>
        <v>-0.51</v>
      </c>
      <c r="P498" t="e">
        <f ca="1">IF(E498&gt;=Graphs!$E$6,Data!F498,NA())</f>
        <v>#N/A</v>
      </c>
    </row>
    <row r="499" spans="1:16">
      <c r="A499" s="5">
        <f ca="1">CRITBINOM(Graphs!$E$5,Graphs!$C$5,RAND())</f>
        <v>44</v>
      </c>
      <c r="B499" s="2">
        <f t="shared" ca="1" si="24"/>
        <v>151</v>
      </c>
      <c r="C499" s="3">
        <f ca="1">ROUND(A499/Graphs!$E$5,3)</f>
        <v>0.44</v>
      </c>
      <c r="D499" s="4">
        <v>498</v>
      </c>
      <c r="E499" s="3">
        <f t="shared" ca="1" si="25"/>
        <v>0.5</v>
      </c>
      <c r="F499" s="4">
        <f t="shared" ca="1" si="26"/>
        <v>21</v>
      </c>
      <c r="G499" s="5">
        <f ca="1">Graphs!$E$5-Data!A499</f>
        <v>56</v>
      </c>
      <c r="H499" s="9">
        <f ca="1">C499-Graphs!$E$6</f>
        <v>-0.56000000000000005</v>
      </c>
      <c r="P499" t="e">
        <f ca="1">IF(E499&gt;=Graphs!$E$6,Data!F499,NA())</f>
        <v>#N/A</v>
      </c>
    </row>
    <row r="500" spans="1:16">
      <c r="A500" s="5">
        <f ca="1">CRITBINOM(Graphs!$E$5,Graphs!$C$5,RAND())</f>
        <v>50</v>
      </c>
      <c r="B500" s="2">
        <f t="shared" ca="1" si="24"/>
        <v>559</v>
      </c>
      <c r="C500" s="3">
        <f ca="1">ROUND(A500/Graphs!$E$5,3)</f>
        <v>0.5</v>
      </c>
      <c r="D500" s="4">
        <v>499</v>
      </c>
      <c r="E500" s="3">
        <f t="shared" ca="1" si="25"/>
        <v>0.5</v>
      </c>
      <c r="F500" s="4">
        <f t="shared" ca="1" si="26"/>
        <v>22</v>
      </c>
      <c r="G500" s="5">
        <f ca="1">Graphs!$E$5-Data!A500</f>
        <v>50</v>
      </c>
      <c r="H500" s="9">
        <f ca="1">C500-Graphs!$E$6</f>
        <v>-0.5</v>
      </c>
      <c r="P500" t="e">
        <f ca="1">IF(E500&gt;=Graphs!$E$6,Data!F500,NA())</f>
        <v>#N/A</v>
      </c>
    </row>
    <row r="501" spans="1:16">
      <c r="A501" s="5">
        <f ca="1">CRITBINOM(Graphs!$E$5,Graphs!$C$5,RAND())</f>
        <v>57</v>
      </c>
      <c r="B501" s="2">
        <f t="shared" ca="1" si="24"/>
        <v>942</v>
      </c>
      <c r="C501" s="3">
        <f ca="1">ROUND(A501/Graphs!$E$5,3)</f>
        <v>0.56999999999999995</v>
      </c>
      <c r="D501" s="4">
        <v>500</v>
      </c>
      <c r="E501" s="3">
        <f t="shared" ca="1" si="25"/>
        <v>0.5</v>
      </c>
      <c r="F501" s="4">
        <f t="shared" ca="1" si="26"/>
        <v>23</v>
      </c>
      <c r="G501" s="5">
        <f ca="1">Graphs!$E$5-Data!A501</f>
        <v>43</v>
      </c>
      <c r="H501" s="9">
        <f ca="1">C501-Graphs!$E$6</f>
        <v>-0.43000000000000005</v>
      </c>
      <c r="P501" t="e">
        <f ca="1">IF(E501&gt;=Graphs!$E$6,Data!F501,NA())</f>
        <v>#N/A</v>
      </c>
    </row>
    <row r="502" spans="1:16">
      <c r="A502" s="5">
        <f ca="1">CRITBINOM(Graphs!$E$5,Graphs!$C$5,RAND())</f>
        <v>55</v>
      </c>
      <c r="B502" s="2">
        <f t="shared" ca="1" si="24"/>
        <v>871</v>
      </c>
      <c r="C502" s="3">
        <f ca="1">ROUND(A502/Graphs!$E$5,3)</f>
        <v>0.55000000000000004</v>
      </c>
      <c r="D502" s="4">
        <v>501</v>
      </c>
      <c r="E502" s="3">
        <f t="shared" ca="1" si="25"/>
        <v>0.5</v>
      </c>
      <c r="F502" s="4">
        <f t="shared" ca="1" si="26"/>
        <v>24</v>
      </c>
      <c r="G502" s="5">
        <f ca="1">Graphs!$E$5-Data!A502</f>
        <v>45</v>
      </c>
      <c r="H502" s="9">
        <f ca="1">C502-Graphs!$E$6</f>
        <v>-0.44999999999999996</v>
      </c>
      <c r="P502" t="e">
        <f ca="1">IF(E502&gt;=Graphs!$E$6,Data!F502,NA())</f>
        <v>#N/A</v>
      </c>
    </row>
    <row r="503" spans="1:16">
      <c r="A503" s="5">
        <f ca="1">CRITBINOM(Graphs!$E$5,Graphs!$C$5,RAND())</f>
        <v>47</v>
      </c>
      <c r="B503" s="2">
        <f t="shared" ca="1" si="24"/>
        <v>303</v>
      </c>
      <c r="C503" s="3">
        <f ca="1">ROUND(A503/Graphs!$E$5,3)</f>
        <v>0.47</v>
      </c>
      <c r="D503" s="4">
        <v>502</v>
      </c>
      <c r="E503" s="3">
        <f t="shared" ca="1" si="25"/>
        <v>0.5</v>
      </c>
      <c r="F503" s="4">
        <f t="shared" ca="1" si="26"/>
        <v>25</v>
      </c>
      <c r="G503" s="5">
        <f ca="1">Graphs!$E$5-Data!A503</f>
        <v>53</v>
      </c>
      <c r="H503" s="9">
        <f ca="1">C503-Graphs!$E$6</f>
        <v>-0.53</v>
      </c>
      <c r="P503" t="e">
        <f ca="1">IF(E503&gt;=Graphs!$E$6,Data!F503,NA())</f>
        <v>#N/A</v>
      </c>
    </row>
    <row r="504" spans="1:16">
      <c r="A504" s="5">
        <f ca="1">CRITBINOM(Graphs!$E$5,Graphs!$C$5,RAND())</f>
        <v>51</v>
      </c>
      <c r="B504" s="2">
        <f t="shared" ca="1" si="24"/>
        <v>632</v>
      </c>
      <c r="C504" s="3">
        <f ca="1">ROUND(A504/Graphs!$E$5,3)</f>
        <v>0.51</v>
      </c>
      <c r="D504" s="4">
        <v>503</v>
      </c>
      <c r="E504" s="3">
        <f t="shared" ca="1" si="25"/>
        <v>0.5</v>
      </c>
      <c r="F504" s="4">
        <f t="shared" ca="1" si="26"/>
        <v>26</v>
      </c>
      <c r="G504" s="5">
        <f ca="1">Graphs!$E$5-Data!A504</f>
        <v>49</v>
      </c>
      <c r="H504" s="9">
        <f ca="1">C504-Graphs!$E$6</f>
        <v>-0.49</v>
      </c>
      <c r="P504" t="e">
        <f ca="1">IF(E504&gt;=Graphs!$E$6,Data!F504,NA())</f>
        <v>#N/A</v>
      </c>
    </row>
    <row r="505" spans="1:16">
      <c r="A505" s="5">
        <f ca="1">CRITBINOM(Graphs!$E$5,Graphs!$C$5,RAND())</f>
        <v>49</v>
      </c>
      <c r="B505" s="2">
        <f t="shared" ca="1" si="24"/>
        <v>477</v>
      </c>
      <c r="C505" s="3">
        <f ca="1">ROUND(A505/Graphs!$E$5,3)</f>
        <v>0.49</v>
      </c>
      <c r="D505" s="4">
        <v>504</v>
      </c>
      <c r="E505" s="3">
        <f t="shared" ca="1" si="25"/>
        <v>0.5</v>
      </c>
      <c r="F505" s="4">
        <f t="shared" ca="1" si="26"/>
        <v>27</v>
      </c>
      <c r="G505" s="5">
        <f ca="1">Graphs!$E$5-Data!A505</f>
        <v>51</v>
      </c>
      <c r="H505" s="9">
        <f ca="1">C505-Graphs!$E$6</f>
        <v>-0.51</v>
      </c>
      <c r="P505" t="e">
        <f ca="1">IF(E505&gt;=Graphs!$E$6,Data!F505,NA())</f>
        <v>#N/A</v>
      </c>
    </row>
    <row r="506" spans="1:16">
      <c r="A506" s="5">
        <f ca="1">CRITBINOM(Graphs!$E$5,Graphs!$C$5,RAND())</f>
        <v>53</v>
      </c>
      <c r="B506" s="2">
        <f t="shared" ca="1" si="24"/>
        <v>767</v>
      </c>
      <c r="C506" s="3">
        <f ca="1">ROUND(A506/Graphs!$E$5,3)</f>
        <v>0.53</v>
      </c>
      <c r="D506" s="4">
        <v>505</v>
      </c>
      <c r="E506" s="3">
        <f t="shared" ca="1" si="25"/>
        <v>0.5</v>
      </c>
      <c r="F506" s="4">
        <f t="shared" ca="1" si="26"/>
        <v>28</v>
      </c>
      <c r="G506" s="5">
        <f ca="1">Graphs!$E$5-Data!A506</f>
        <v>47</v>
      </c>
      <c r="H506" s="9">
        <f ca="1">C506-Graphs!$E$6</f>
        <v>-0.47</v>
      </c>
      <c r="P506" t="e">
        <f ca="1">IF(E506&gt;=Graphs!$E$6,Data!F506,NA())</f>
        <v>#N/A</v>
      </c>
    </row>
    <row r="507" spans="1:16">
      <c r="A507" s="5">
        <f ca="1">CRITBINOM(Graphs!$E$5,Graphs!$C$5,RAND())</f>
        <v>47</v>
      </c>
      <c r="B507" s="2">
        <f t="shared" ca="1" si="24"/>
        <v>303</v>
      </c>
      <c r="C507" s="3">
        <f ca="1">ROUND(A507/Graphs!$E$5,3)</f>
        <v>0.47</v>
      </c>
      <c r="D507" s="4">
        <v>506</v>
      </c>
      <c r="E507" s="3">
        <f t="shared" ca="1" si="25"/>
        <v>0.5</v>
      </c>
      <c r="F507" s="4">
        <f t="shared" ca="1" si="26"/>
        <v>29</v>
      </c>
      <c r="G507" s="5">
        <f ca="1">Graphs!$E$5-Data!A507</f>
        <v>53</v>
      </c>
      <c r="H507" s="9">
        <f ca="1">C507-Graphs!$E$6</f>
        <v>-0.53</v>
      </c>
      <c r="P507" t="e">
        <f ca="1">IF(E507&gt;=Graphs!$E$6,Data!F507,NA())</f>
        <v>#N/A</v>
      </c>
    </row>
    <row r="508" spans="1:16">
      <c r="A508" s="5">
        <f ca="1">CRITBINOM(Graphs!$E$5,Graphs!$C$5,RAND())</f>
        <v>49</v>
      </c>
      <c r="B508" s="2">
        <f t="shared" ca="1" si="24"/>
        <v>477</v>
      </c>
      <c r="C508" s="3">
        <f ca="1">ROUND(A508/Graphs!$E$5,3)</f>
        <v>0.49</v>
      </c>
      <c r="D508" s="4">
        <v>507</v>
      </c>
      <c r="E508" s="3">
        <f t="shared" ca="1" si="25"/>
        <v>0.5</v>
      </c>
      <c r="F508" s="4">
        <f t="shared" ca="1" si="26"/>
        <v>30</v>
      </c>
      <c r="G508" s="5">
        <f ca="1">Graphs!$E$5-Data!A508</f>
        <v>51</v>
      </c>
      <c r="H508" s="9">
        <f ca="1">C508-Graphs!$E$6</f>
        <v>-0.51</v>
      </c>
      <c r="P508" t="e">
        <f ca="1">IF(E508&gt;=Graphs!$E$6,Data!F508,NA())</f>
        <v>#N/A</v>
      </c>
    </row>
    <row r="509" spans="1:16">
      <c r="A509" s="5">
        <f ca="1">CRITBINOM(Graphs!$E$5,Graphs!$C$5,RAND())</f>
        <v>56</v>
      </c>
      <c r="B509" s="2">
        <f t="shared" ca="1" si="24"/>
        <v>912</v>
      </c>
      <c r="C509" s="3">
        <f ca="1">ROUND(A509/Graphs!$E$5,3)</f>
        <v>0.56000000000000005</v>
      </c>
      <c r="D509" s="4">
        <v>508</v>
      </c>
      <c r="E509" s="3">
        <f t="shared" ca="1" si="25"/>
        <v>0.5</v>
      </c>
      <c r="F509" s="4">
        <f t="shared" ca="1" si="26"/>
        <v>31</v>
      </c>
      <c r="G509" s="5">
        <f ca="1">Graphs!$E$5-Data!A509</f>
        <v>44</v>
      </c>
      <c r="H509" s="9">
        <f ca="1">C509-Graphs!$E$6</f>
        <v>-0.43999999999999995</v>
      </c>
      <c r="P509" t="e">
        <f ca="1">IF(E509&gt;=Graphs!$E$6,Data!F509,NA())</f>
        <v>#N/A</v>
      </c>
    </row>
    <row r="510" spans="1:16">
      <c r="A510" s="5">
        <f ca="1">CRITBINOM(Graphs!$E$5,Graphs!$C$5,RAND())</f>
        <v>42</v>
      </c>
      <c r="B510" s="2">
        <f t="shared" ca="1" si="24"/>
        <v>77</v>
      </c>
      <c r="C510" s="3">
        <f ca="1">ROUND(A510/Graphs!$E$5,3)</f>
        <v>0.42</v>
      </c>
      <c r="D510" s="4">
        <v>509</v>
      </c>
      <c r="E510" s="3">
        <f t="shared" ca="1" si="25"/>
        <v>0.5</v>
      </c>
      <c r="F510" s="4">
        <f t="shared" ca="1" si="26"/>
        <v>32</v>
      </c>
      <c r="G510" s="5">
        <f ca="1">Graphs!$E$5-Data!A510</f>
        <v>58</v>
      </c>
      <c r="H510" s="9">
        <f ca="1">C510-Graphs!$E$6</f>
        <v>-0.58000000000000007</v>
      </c>
      <c r="P510" t="e">
        <f ca="1">IF(E510&gt;=Graphs!$E$6,Data!F510,NA())</f>
        <v>#N/A</v>
      </c>
    </row>
    <row r="511" spans="1:16">
      <c r="A511" s="5">
        <f ca="1">CRITBINOM(Graphs!$E$5,Graphs!$C$5,RAND())</f>
        <v>51</v>
      </c>
      <c r="B511" s="2">
        <f t="shared" ca="1" si="24"/>
        <v>632</v>
      </c>
      <c r="C511" s="3">
        <f ca="1">ROUND(A511/Graphs!$E$5,3)</f>
        <v>0.51</v>
      </c>
      <c r="D511" s="4">
        <v>510</v>
      </c>
      <c r="E511" s="3">
        <f t="shared" ca="1" si="25"/>
        <v>0.5</v>
      </c>
      <c r="F511" s="4">
        <f t="shared" ca="1" si="26"/>
        <v>33</v>
      </c>
      <c r="G511" s="5">
        <f ca="1">Graphs!$E$5-Data!A511</f>
        <v>49</v>
      </c>
      <c r="H511" s="9">
        <f ca="1">C511-Graphs!$E$6</f>
        <v>-0.49</v>
      </c>
      <c r="P511" t="e">
        <f ca="1">IF(E511&gt;=Graphs!$E$6,Data!F511,NA())</f>
        <v>#N/A</v>
      </c>
    </row>
    <row r="512" spans="1:16">
      <c r="A512" s="5">
        <f ca="1">CRITBINOM(Graphs!$E$5,Graphs!$C$5,RAND())</f>
        <v>54</v>
      </c>
      <c r="B512" s="2">
        <f t="shared" ca="1" si="24"/>
        <v>823</v>
      </c>
      <c r="C512" s="3">
        <f ca="1">ROUND(A512/Graphs!$E$5,3)</f>
        <v>0.54</v>
      </c>
      <c r="D512" s="4">
        <v>511</v>
      </c>
      <c r="E512" s="3">
        <f t="shared" ca="1" si="25"/>
        <v>0.5</v>
      </c>
      <c r="F512" s="4">
        <f t="shared" ca="1" si="26"/>
        <v>34</v>
      </c>
      <c r="G512" s="5">
        <f ca="1">Graphs!$E$5-Data!A512</f>
        <v>46</v>
      </c>
      <c r="H512" s="9">
        <f ca="1">C512-Graphs!$E$6</f>
        <v>-0.45999999999999996</v>
      </c>
      <c r="P512" t="e">
        <f ca="1">IF(E512&gt;=Graphs!$E$6,Data!F512,NA())</f>
        <v>#N/A</v>
      </c>
    </row>
    <row r="513" spans="1:16">
      <c r="A513" s="5">
        <f ca="1">CRITBINOM(Graphs!$E$5,Graphs!$C$5,RAND())</f>
        <v>53</v>
      </c>
      <c r="B513" s="2">
        <f t="shared" ca="1" si="24"/>
        <v>767</v>
      </c>
      <c r="C513" s="3">
        <f ca="1">ROUND(A513/Graphs!$E$5,3)</f>
        <v>0.53</v>
      </c>
      <c r="D513" s="4">
        <v>512</v>
      </c>
      <c r="E513" s="3">
        <f t="shared" ca="1" si="25"/>
        <v>0.5</v>
      </c>
      <c r="F513" s="4">
        <f t="shared" ca="1" si="26"/>
        <v>35</v>
      </c>
      <c r="G513" s="5">
        <f ca="1">Graphs!$E$5-Data!A513</f>
        <v>47</v>
      </c>
      <c r="H513" s="9">
        <f ca="1">C513-Graphs!$E$6</f>
        <v>-0.47</v>
      </c>
      <c r="P513" t="e">
        <f ca="1">IF(E513&gt;=Graphs!$E$6,Data!F513,NA())</f>
        <v>#N/A</v>
      </c>
    </row>
    <row r="514" spans="1:16">
      <c r="A514" s="5">
        <f ca="1">CRITBINOM(Graphs!$E$5,Graphs!$C$5,RAND())</f>
        <v>45</v>
      </c>
      <c r="B514" s="2">
        <f t="shared" ref="B514:B577" ca="1" si="27">COUNTIF(List,"&lt;="&amp;C514)</f>
        <v>195</v>
      </c>
      <c r="C514" s="3">
        <f ca="1">ROUND(A514/Graphs!$E$5,3)</f>
        <v>0.45</v>
      </c>
      <c r="D514" s="4">
        <v>513</v>
      </c>
      <c r="E514" s="3">
        <f t="shared" ref="E514:E577" ca="1" si="28">VLOOKUP(SMALL($B$2:$B$1001,D514),$B$2:$C$1001,2,FALSE)</f>
        <v>0.5</v>
      </c>
      <c r="F514" s="4">
        <f t="shared" ca="1" si="26"/>
        <v>36</v>
      </c>
      <c r="G514" s="5">
        <f ca="1">Graphs!$E$5-Data!A514</f>
        <v>55</v>
      </c>
      <c r="H514" s="9">
        <f ca="1">C514-Graphs!$E$6</f>
        <v>-0.55000000000000004</v>
      </c>
      <c r="P514" t="e">
        <f ca="1">IF(E514&gt;=Graphs!$E$6,Data!F514,NA())</f>
        <v>#N/A</v>
      </c>
    </row>
    <row r="515" spans="1:16">
      <c r="A515" s="5">
        <f ca="1">CRITBINOM(Graphs!$E$5,Graphs!$C$5,RAND())</f>
        <v>52</v>
      </c>
      <c r="B515" s="2">
        <f t="shared" ca="1" si="27"/>
        <v>693</v>
      </c>
      <c r="C515" s="3">
        <f ca="1">ROUND(A515/Graphs!$E$5,3)</f>
        <v>0.52</v>
      </c>
      <c r="D515" s="4">
        <v>514</v>
      </c>
      <c r="E515" s="3">
        <f t="shared" ca="1" si="28"/>
        <v>0.5</v>
      </c>
      <c r="F515" s="4">
        <f t="shared" ca="1" si="26"/>
        <v>37</v>
      </c>
      <c r="G515" s="5">
        <f ca="1">Graphs!$E$5-Data!A515</f>
        <v>48</v>
      </c>
      <c r="H515" s="9">
        <f ca="1">C515-Graphs!$E$6</f>
        <v>-0.48</v>
      </c>
      <c r="P515" t="e">
        <f ca="1">IF(E515&gt;=Graphs!$E$6,Data!F515,NA())</f>
        <v>#N/A</v>
      </c>
    </row>
    <row r="516" spans="1:16">
      <c r="A516" s="5">
        <f ca="1">CRITBINOM(Graphs!$E$5,Graphs!$C$5,RAND())</f>
        <v>44</v>
      </c>
      <c r="B516" s="2">
        <f t="shared" ca="1" si="27"/>
        <v>151</v>
      </c>
      <c r="C516" s="3">
        <f ca="1">ROUND(A516/Graphs!$E$5,3)</f>
        <v>0.44</v>
      </c>
      <c r="D516" s="4">
        <v>515</v>
      </c>
      <c r="E516" s="3">
        <f t="shared" ca="1" si="28"/>
        <v>0.5</v>
      </c>
      <c r="F516" s="4">
        <f t="shared" ref="F516:F579" ca="1" si="29">IF(E516=E515,F515+1,1)</f>
        <v>38</v>
      </c>
      <c r="G516" s="5">
        <f ca="1">Graphs!$E$5-Data!A516</f>
        <v>56</v>
      </c>
      <c r="H516" s="9">
        <f ca="1">C516-Graphs!$E$6</f>
        <v>-0.56000000000000005</v>
      </c>
      <c r="P516" t="e">
        <f ca="1">IF(E516&gt;=Graphs!$E$6,Data!F516,NA())</f>
        <v>#N/A</v>
      </c>
    </row>
    <row r="517" spans="1:16">
      <c r="A517" s="5">
        <f ca="1">CRITBINOM(Graphs!$E$5,Graphs!$C$5,RAND())</f>
        <v>53</v>
      </c>
      <c r="B517" s="2">
        <f t="shared" ca="1" si="27"/>
        <v>767</v>
      </c>
      <c r="C517" s="3">
        <f ca="1">ROUND(A517/Graphs!$E$5,3)</f>
        <v>0.53</v>
      </c>
      <c r="D517" s="4">
        <v>516</v>
      </c>
      <c r="E517" s="3">
        <f t="shared" ca="1" si="28"/>
        <v>0.5</v>
      </c>
      <c r="F517" s="4">
        <f t="shared" ca="1" si="29"/>
        <v>39</v>
      </c>
      <c r="G517" s="5">
        <f ca="1">Graphs!$E$5-Data!A517</f>
        <v>47</v>
      </c>
      <c r="H517" s="9">
        <f ca="1">C517-Graphs!$E$6</f>
        <v>-0.47</v>
      </c>
      <c r="P517" t="e">
        <f ca="1">IF(E517&gt;=Graphs!$E$6,Data!F517,NA())</f>
        <v>#N/A</v>
      </c>
    </row>
    <row r="518" spans="1:16">
      <c r="A518" s="5">
        <f ca="1">CRITBINOM(Graphs!$E$5,Graphs!$C$5,RAND())</f>
        <v>50</v>
      </c>
      <c r="B518" s="2">
        <f t="shared" ca="1" si="27"/>
        <v>559</v>
      </c>
      <c r="C518" s="3">
        <f ca="1">ROUND(A518/Graphs!$E$5,3)</f>
        <v>0.5</v>
      </c>
      <c r="D518" s="4">
        <v>517</v>
      </c>
      <c r="E518" s="3">
        <f t="shared" ca="1" si="28"/>
        <v>0.5</v>
      </c>
      <c r="F518" s="4">
        <f t="shared" ca="1" si="29"/>
        <v>40</v>
      </c>
      <c r="G518" s="5">
        <f ca="1">Graphs!$E$5-Data!A518</f>
        <v>50</v>
      </c>
      <c r="H518" s="9">
        <f ca="1">C518-Graphs!$E$6</f>
        <v>-0.5</v>
      </c>
      <c r="P518" t="e">
        <f ca="1">IF(E518&gt;=Graphs!$E$6,Data!F518,NA())</f>
        <v>#N/A</v>
      </c>
    </row>
    <row r="519" spans="1:16">
      <c r="A519" s="5">
        <f ca="1">CRITBINOM(Graphs!$E$5,Graphs!$C$5,RAND())</f>
        <v>53</v>
      </c>
      <c r="B519" s="2">
        <f t="shared" ca="1" si="27"/>
        <v>767</v>
      </c>
      <c r="C519" s="3">
        <f ca="1">ROUND(A519/Graphs!$E$5,3)</f>
        <v>0.53</v>
      </c>
      <c r="D519" s="4">
        <v>518</v>
      </c>
      <c r="E519" s="3">
        <f t="shared" ca="1" si="28"/>
        <v>0.5</v>
      </c>
      <c r="F519" s="4">
        <f t="shared" ca="1" si="29"/>
        <v>41</v>
      </c>
      <c r="G519" s="5">
        <f ca="1">Graphs!$E$5-Data!A519</f>
        <v>47</v>
      </c>
      <c r="H519" s="9">
        <f ca="1">C519-Graphs!$E$6</f>
        <v>-0.47</v>
      </c>
      <c r="P519" t="e">
        <f ca="1">IF(E519&gt;=Graphs!$E$6,Data!F519,NA())</f>
        <v>#N/A</v>
      </c>
    </row>
    <row r="520" spans="1:16">
      <c r="A520" s="5">
        <f ca="1">CRITBINOM(Graphs!$E$5,Graphs!$C$5,RAND())</f>
        <v>40</v>
      </c>
      <c r="B520" s="2">
        <f t="shared" ca="1" si="27"/>
        <v>37</v>
      </c>
      <c r="C520" s="3">
        <f ca="1">ROUND(A520/Graphs!$E$5,3)</f>
        <v>0.4</v>
      </c>
      <c r="D520" s="4">
        <v>519</v>
      </c>
      <c r="E520" s="3">
        <f t="shared" ca="1" si="28"/>
        <v>0.5</v>
      </c>
      <c r="F520" s="4">
        <f t="shared" ca="1" si="29"/>
        <v>42</v>
      </c>
      <c r="G520" s="5">
        <f ca="1">Graphs!$E$5-Data!A520</f>
        <v>60</v>
      </c>
      <c r="H520" s="9">
        <f ca="1">C520-Graphs!$E$6</f>
        <v>-0.6</v>
      </c>
      <c r="P520" t="e">
        <f ca="1">IF(E520&gt;=Graphs!$E$6,Data!F520,NA())</f>
        <v>#N/A</v>
      </c>
    </row>
    <row r="521" spans="1:16">
      <c r="A521" s="5">
        <f ca="1">CRITBINOM(Graphs!$E$5,Graphs!$C$5,RAND())</f>
        <v>38</v>
      </c>
      <c r="B521" s="2">
        <f t="shared" ca="1" si="27"/>
        <v>20</v>
      </c>
      <c r="C521" s="3">
        <f ca="1">ROUND(A521/Graphs!$E$5,3)</f>
        <v>0.38</v>
      </c>
      <c r="D521" s="4">
        <v>520</v>
      </c>
      <c r="E521" s="3">
        <f t="shared" ca="1" si="28"/>
        <v>0.5</v>
      </c>
      <c r="F521" s="4">
        <f t="shared" ca="1" si="29"/>
        <v>43</v>
      </c>
      <c r="G521" s="5">
        <f ca="1">Graphs!$E$5-Data!A521</f>
        <v>62</v>
      </c>
      <c r="H521" s="9">
        <f ca="1">C521-Graphs!$E$6</f>
        <v>-0.62</v>
      </c>
      <c r="P521" t="e">
        <f ca="1">IF(E521&gt;=Graphs!$E$6,Data!F521,NA())</f>
        <v>#N/A</v>
      </c>
    </row>
    <row r="522" spans="1:16">
      <c r="A522" s="5">
        <f ca="1">CRITBINOM(Graphs!$E$5,Graphs!$C$5,RAND())</f>
        <v>58</v>
      </c>
      <c r="B522" s="2">
        <f t="shared" ca="1" si="27"/>
        <v>963</v>
      </c>
      <c r="C522" s="3">
        <f ca="1">ROUND(A522/Graphs!$E$5,3)</f>
        <v>0.57999999999999996</v>
      </c>
      <c r="D522" s="4">
        <v>521</v>
      </c>
      <c r="E522" s="3">
        <f t="shared" ca="1" si="28"/>
        <v>0.5</v>
      </c>
      <c r="F522" s="4">
        <f t="shared" ca="1" si="29"/>
        <v>44</v>
      </c>
      <c r="G522" s="5">
        <f ca="1">Graphs!$E$5-Data!A522</f>
        <v>42</v>
      </c>
      <c r="H522" s="9">
        <f ca="1">C522-Graphs!$E$6</f>
        <v>-0.42000000000000004</v>
      </c>
      <c r="P522" t="e">
        <f ca="1">IF(E522&gt;=Graphs!$E$6,Data!F522,NA())</f>
        <v>#N/A</v>
      </c>
    </row>
    <row r="523" spans="1:16">
      <c r="A523" s="5">
        <f ca="1">CRITBINOM(Graphs!$E$5,Graphs!$C$5,RAND())</f>
        <v>49</v>
      </c>
      <c r="B523" s="2">
        <f t="shared" ca="1" si="27"/>
        <v>477</v>
      </c>
      <c r="C523" s="3">
        <f ca="1">ROUND(A523/Graphs!$E$5,3)</f>
        <v>0.49</v>
      </c>
      <c r="D523" s="4">
        <v>522</v>
      </c>
      <c r="E523" s="3">
        <f t="shared" ca="1" si="28"/>
        <v>0.5</v>
      </c>
      <c r="F523" s="4">
        <f t="shared" ca="1" si="29"/>
        <v>45</v>
      </c>
      <c r="G523" s="5">
        <f ca="1">Graphs!$E$5-Data!A523</f>
        <v>51</v>
      </c>
      <c r="H523" s="9">
        <f ca="1">C523-Graphs!$E$6</f>
        <v>-0.51</v>
      </c>
      <c r="P523" t="e">
        <f ca="1">IF(E523&gt;=Graphs!$E$6,Data!F523,NA())</f>
        <v>#N/A</v>
      </c>
    </row>
    <row r="524" spans="1:16">
      <c r="A524" s="5">
        <f ca="1">CRITBINOM(Graphs!$E$5,Graphs!$C$5,RAND())</f>
        <v>49</v>
      </c>
      <c r="B524" s="2">
        <f t="shared" ca="1" si="27"/>
        <v>477</v>
      </c>
      <c r="C524" s="3">
        <f ca="1">ROUND(A524/Graphs!$E$5,3)</f>
        <v>0.49</v>
      </c>
      <c r="D524" s="4">
        <v>523</v>
      </c>
      <c r="E524" s="3">
        <f t="shared" ca="1" si="28"/>
        <v>0.5</v>
      </c>
      <c r="F524" s="4">
        <f t="shared" ca="1" si="29"/>
        <v>46</v>
      </c>
      <c r="G524" s="5">
        <f ca="1">Graphs!$E$5-Data!A524</f>
        <v>51</v>
      </c>
      <c r="H524" s="9">
        <f ca="1">C524-Graphs!$E$6</f>
        <v>-0.51</v>
      </c>
      <c r="P524" t="e">
        <f ca="1">IF(E524&gt;=Graphs!$E$6,Data!F524,NA())</f>
        <v>#N/A</v>
      </c>
    </row>
    <row r="525" spans="1:16">
      <c r="A525" s="5">
        <f ca="1">CRITBINOM(Graphs!$E$5,Graphs!$C$5,RAND())</f>
        <v>42</v>
      </c>
      <c r="B525" s="2">
        <f t="shared" ca="1" si="27"/>
        <v>77</v>
      </c>
      <c r="C525" s="3">
        <f ca="1">ROUND(A525/Graphs!$E$5,3)</f>
        <v>0.42</v>
      </c>
      <c r="D525" s="4">
        <v>524</v>
      </c>
      <c r="E525" s="3">
        <f t="shared" ca="1" si="28"/>
        <v>0.5</v>
      </c>
      <c r="F525" s="4">
        <f t="shared" ca="1" si="29"/>
        <v>47</v>
      </c>
      <c r="G525" s="5">
        <f ca="1">Graphs!$E$5-Data!A525</f>
        <v>58</v>
      </c>
      <c r="H525" s="9">
        <f ca="1">C525-Graphs!$E$6</f>
        <v>-0.58000000000000007</v>
      </c>
      <c r="P525" t="e">
        <f ca="1">IF(E525&gt;=Graphs!$E$6,Data!F525,NA())</f>
        <v>#N/A</v>
      </c>
    </row>
    <row r="526" spans="1:16">
      <c r="A526" s="5">
        <f ca="1">CRITBINOM(Graphs!$E$5,Graphs!$C$5,RAND())</f>
        <v>50</v>
      </c>
      <c r="B526" s="2">
        <f t="shared" ca="1" si="27"/>
        <v>559</v>
      </c>
      <c r="C526" s="3">
        <f ca="1">ROUND(A526/Graphs!$E$5,3)</f>
        <v>0.5</v>
      </c>
      <c r="D526" s="4">
        <v>525</v>
      </c>
      <c r="E526" s="3">
        <f t="shared" ca="1" si="28"/>
        <v>0.5</v>
      </c>
      <c r="F526" s="4">
        <f t="shared" ca="1" si="29"/>
        <v>48</v>
      </c>
      <c r="G526" s="5">
        <f ca="1">Graphs!$E$5-Data!A526</f>
        <v>50</v>
      </c>
      <c r="H526" s="9">
        <f ca="1">C526-Graphs!$E$6</f>
        <v>-0.5</v>
      </c>
      <c r="P526" t="e">
        <f ca="1">IF(E526&gt;=Graphs!$E$6,Data!F526,NA())</f>
        <v>#N/A</v>
      </c>
    </row>
    <row r="527" spans="1:16">
      <c r="A527" s="5">
        <f ca="1">CRITBINOM(Graphs!$E$5,Graphs!$C$5,RAND())</f>
        <v>46</v>
      </c>
      <c r="B527" s="2">
        <f t="shared" ca="1" si="27"/>
        <v>246</v>
      </c>
      <c r="C527" s="3">
        <f ca="1">ROUND(A527/Graphs!$E$5,3)</f>
        <v>0.46</v>
      </c>
      <c r="D527" s="4">
        <v>526</v>
      </c>
      <c r="E527" s="3">
        <f t="shared" ca="1" si="28"/>
        <v>0.5</v>
      </c>
      <c r="F527" s="4">
        <f t="shared" ca="1" si="29"/>
        <v>49</v>
      </c>
      <c r="G527" s="5">
        <f ca="1">Graphs!$E$5-Data!A527</f>
        <v>54</v>
      </c>
      <c r="H527" s="9">
        <f ca="1">C527-Graphs!$E$6</f>
        <v>-0.54</v>
      </c>
      <c r="P527" t="e">
        <f ca="1">IF(E527&gt;=Graphs!$E$6,Data!F527,NA())</f>
        <v>#N/A</v>
      </c>
    </row>
    <row r="528" spans="1:16">
      <c r="A528" s="5">
        <f ca="1">CRITBINOM(Graphs!$E$5,Graphs!$C$5,RAND())</f>
        <v>55</v>
      </c>
      <c r="B528" s="2">
        <f t="shared" ca="1" si="27"/>
        <v>871</v>
      </c>
      <c r="C528" s="3">
        <f ca="1">ROUND(A528/Graphs!$E$5,3)</f>
        <v>0.55000000000000004</v>
      </c>
      <c r="D528" s="4">
        <v>527</v>
      </c>
      <c r="E528" s="3">
        <f t="shared" ca="1" si="28"/>
        <v>0.5</v>
      </c>
      <c r="F528" s="4">
        <f t="shared" ca="1" si="29"/>
        <v>50</v>
      </c>
      <c r="G528" s="5">
        <f ca="1">Graphs!$E$5-Data!A528</f>
        <v>45</v>
      </c>
      <c r="H528" s="9">
        <f ca="1">C528-Graphs!$E$6</f>
        <v>-0.44999999999999996</v>
      </c>
      <c r="P528" t="e">
        <f ca="1">IF(E528&gt;=Graphs!$E$6,Data!F528,NA())</f>
        <v>#N/A</v>
      </c>
    </row>
    <row r="529" spans="1:16">
      <c r="A529" s="5">
        <f ca="1">CRITBINOM(Graphs!$E$5,Graphs!$C$5,RAND())</f>
        <v>51</v>
      </c>
      <c r="B529" s="2">
        <f t="shared" ca="1" si="27"/>
        <v>632</v>
      </c>
      <c r="C529" s="3">
        <f ca="1">ROUND(A529/Graphs!$E$5,3)</f>
        <v>0.51</v>
      </c>
      <c r="D529" s="4">
        <v>528</v>
      </c>
      <c r="E529" s="3">
        <f t="shared" ca="1" si="28"/>
        <v>0.5</v>
      </c>
      <c r="F529" s="4">
        <f t="shared" ca="1" si="29"/>
        <v>51</v>
      </c>
      <c r="G529" s="5">
        <f ca="1">Graphs!$E$5-Data!A529</f>
        <v>49</v>
      </c>
      <c r="H529" s="9">
        <f ca="1">C529-Graphs!$E$6</f>
        <v>-0.49</v>
      </c>
      <c r="P529" t="e">
        <f ca="1">IF(E529&gt;=Graphs!$E$6,Data!F529,NA())</f>
        <v>#N/A</v>
      </c>
    </row>
    <row r="530" spans="1:16">
      <c r="A530" s="5">
        <f ca="1">CRITBINOM(Graphs!$E$5,Graphs!$C$5,RAND())</f>
        <v>52</v>
      </c>
      <c r="B530" s="2">
        <f t="shared" ca="1" si="27"/>
        <v>693</v>
      </c>
      <c r="C530" s="3">
        <f ca="1">ROUND(A530/Graphs!$E$5,3)</f>
        <v>0.52</v>
      </c>
      <c r="D530" s="4">
        <v>529</v>
      </c>
      <c r="E530" s="3">
        <f t="shared" ca="1" si="28"/>
        <v>0.5</v>
      </c>
      <c r="F530" s="4">
        <f t="shared" ca="1" si="29"/>
        <v>52</v>
      </c>
      <c r="G530" s="5">
        <f ca="1">Graphs!$E$5-Data!A530</f>
        <v>48</v>
      </c>
      <c r="H530" s="9">
        <f ca="1">C530-Graphs!$E$6</f>
        <v>-0.48</v>
      </c>
      <c r="P530" t="e">
        <f ca="1">IF(E530&gt;=Graphs!$E$6,Data!F530,NA())</f>
        <v>#N/A</v>
      </c>
    </row>
    <row r="531" spans="1:16">
      <c r="A531" s="5">
        <f ca="1">CRITBINOM(Graphs!$E$5,Graphs!$C$5,RAND())</f>
        <v>50</v>
      </c>
      <c r="B531" s="2">
        <f t="shared" ca="1" si="27"/>
        <v>559</v>
      </c>
      <c r="C531" s="3">
        <f ca="1">ROUND(A531/Graphs!$E$5,3)</f>
        <v>0.5</v>
      </c>
      <c r="D531" s="4">
        <v>530</v>
      </c>
      <c r="E531" s="3">
        <f t="shared" ca="1" si="28"/>
        <v>0.5</v>
      </c>
      <c r="F531" s="4">
        <f t="shared" ca="1" si="29"/>
        <v>53</v>
      </c>
      <c r="G531" s="5">
        <f ca="1">Graphs!$E$5-Data!A531</f>
        <v>50</v>
      </c>
      <c r="H531" s="9">
        <f ca="1">C531-Graphs!$E$6</f>
        <v>-0.5</v>
      </c>
      <c r="P531" t="e">
        <f ca="1">IF(E531&gt;=Graphs!$E$6,Data!F531,NA())</f>
        <v>#N/A</v>
      </c>
    </row>
    <row r="532" spans="1:16">
      <c r="A532" s="5">
        <f ca="1">CRITBINOM(Graphs!$E$5,Graphs!$C$5,RAND())</f>
        <v>43</v>
      </c>
      <c r="B532" s="2">
        <f t="shared" ca="1" si="27"/>
        <v>116</v>
      </c>
      <c r="C532" s="3">
        <f ca="1">ROUND(A532/Graphs!$E$5,3)</f>
        <v>0.43</v>
      </c>
      <c r="D532" s="4">
        <v>531</v>
      </c>
      <c r="E532" s="3">
        <f t="shared" ca="1" si="28"/>
        <v>0.5</v>
      </c>
      <c r="F532" s="4">
        <f t="shared" ca="1" si="29"/>
        <v>54</v>
      </c>
      <c r="G532" s="5">
        <f ca="1">Graphs!$E$5-Data!A532</f>
        <v>57</v>
      </c>
      <c r="H532" s="9">
        <f ca="1">C532-Graphs!$E$6</f>
        <v>-0.57000000000000006</v>
      </c>
      <c r="P532" t="e">
        <f ca="1">IF(E532&gt;=Graphs!$E$6,Data!F532,NA())</f>
        <v>#N/A</v>
      </c>
    </row>
    <row r="533" spans="1:16">
      <c r="A533" s="5">
        <f ca="1">CRITBINOM(Graphs!$E$5,Graphs!$C$5,RAND())</f>
        <v>50</v>
      </c>
      <c r="B533" s="2">
        <f t="shared" ca="1" si="27"/>
        <v>559</v>
      </c>
      <c r="C533" s="3">
        <f ca="1">ROUND(A533/Graphs!$E$5,3)</f>
        <v>0.5</v>
      </c>
      <c r="D533" s="4">
        <v>532</v>
      </c>
      <c r="E533" s="3">
        <f t="shared" ca="1" si="28"/>
        <v>0.5</v>
      </c>
      <c r="F533" s="4">
        <f t="shared" ca="1" si="29"/>
        <v>55</v>
      </c>
      <c r="G533" s="5">
        <f ca="1">Graphs!$E$5-Data!A533</f>
        <v>50</v>
      </c>
      <c r="H533" s="9">
        <f ca="1">C533-Graphs!$E$6</f>
        <v>-0.5</v>
      </c>
      <c r="P533" t="e">
        <f ca="1">IF(E533&gt;=Graphs!$E$6,Data!F533,NA())</f>
        <v>#N/A</v>
      </c>
    </row>
    <row r="534" spans="1:16">
      <c r="A534" s="5">
        <f ca="1">CRITBINOM(Graphs!$E$5,Graphs!$C$5,RAND())</f>
        <v>51</v>
      </c>
      <c r="B534" s="2">
        <f t="shared" ca="1" si="27"/>
        <v>632</v>
      </c>
      <c r="C534" s="3">
        <f ca="1">ROUND(A534/Graphs!$E$5,3)</f>
        <v>0.51</v>
      </c>
      <c r="D534" s="4">
        <v>533</v>
      </c>
      <c r="E534" s="3">
        <f t="shared" ca="1" si="28"/>
        <v>0.5</v>
      </c>
      <c r="F534" s="4">
        <f t="shared" ca="1" si="29"/>
        <v>56</v>
      </c>
      <c r="G534" s="5">
        <f ca="1">Graphs!$E$5-Data!A534</f>
        <v>49</v>
      </c>
      <c r="H534" s="9">
        <f ca="1">C534-Graphs!$E$6</f>
        <v>-0.49</v>
      </c>
      <c r="P534" t="e">
        <f ca="1">IF(E534&gt;=Graphs!$E$6,Data!F534,NA())</f>
        <v>#N/A</v>
      </c>
    </row>
    <row r="535" spans="1:16">
      <c r="A535" s="5">
        <f ca="1">CRITBINOM(Graphs!$E$5,Graphs!$C$5,RAND())</f>
        <v>48</v>
      </c>
      <c r="B535" s="2">
        <f t="shared" ca="1" si="27"/>
        <v>388</v>
      </c>
      <c r="C535" s="3">
        <f ca="1">ROUND(A535/Graphs!$E$5,3)</f>
        <v>0.48</v>
      </c>
      <c r="D535" s="4">
        <v>534</v>
      </c>
      <c r="E535" s="3">
        <f t="shared" ca="1" si="28"/>
        <v>0.5</v>
      </c>
      <c r="F535" s="4">
        <f t="shared" ca="1" si="29"/>
        <v>57</v>
      </c>
      <c r="G535" s="5">
        <f ca="1">Graphs!$E$5-Data!A535</f>
        <v>52</v>
      </c>
      <c r="H535" s="9">
        <f ca="1">C535-Graphs!$E$6</f>
        <v>-0.52</v>
      </c>
      <c r="P535" t="e">
        <f ca="1">IF(E535&gt;=Graphs!$E$6,Data!F535,NA())</f>
        <v>#N/A</v>
      </c>
    </row>
    <row r="536" spans="1:16">
      <c r="A536" s="5">
        <f ca="1">CRITBINOM(Graphs!$E$5,Graphs!$C$5,RAND())</f>
        <v>49</v>
      </c>
      <c r="B536" s="2">
        <f t="shared" ca="1" si="27"/>
        <v>477</v>
      </c>
      <c r="C536" s="3">
        <f ca="1">ROUND(A536/Graphs!$E$5,3)</f>
        <v>0.49</v>
      </c>
      <c r="D536" s="4">
        <v>535</v>
      </c>
      <c r="E536" s="3">
        <f t="shared" ca="1" si="28"/>
        <v>0.5</v>
      </c>
      <c r="F536" s="4">
        <f t="shared" ca="1" si="29"/>
        <v>58</v>
      </c>
      <c r="G536" s="5">
        <f ca="1">Graphs!$E$5-Data!A536</f>
        <v>51</v>
      </c>
      <c r="H536" s="9">
        <f ca="1">C536-Graphs!$E$6</f>
        <v>-0.51</v>
      </c>
      <c r="P536" t="e">
        <f ca="1">IF(E536&gt;=Graphs!$E$6,Data!F536,NA())</f>
        <v>#N/A</v>
      </c>
    </row>
    <row r="537" spans="1:16">
      <c r="A537" s="5">
        <f ca="1">CRITBINOM(Graphs!$E$5,Graphs!$C$5,RAND())</f>
        <v>57</v>
      </c>
      <c r="B537" s="2">
        <f t="shared" ca="1" si="27"/>
        <v>942</v>
      </c>
      <c r="C537" s="3">
        <f ca="1">ROUND(A537/Graphs!$E$5,3)</f>
        <v>0.56999999999999995</v>
      </c>
      <c r="D537" s="4">
        <v>536</v>
      </c>
      <c r="E537" s="3">
        <f t="shared" ca="1" si="28"/>
        <v>0.5</v>
      </c>
      <c r="F537" s="4">
        <f t="shared" ca="1" si="29"/>
        <v>59</v>
      </c>
      <c r="G537" s="5">
        <f ca="1">Graphs!$E$5-Data!A537</f>
        <v>43</v>
      </c>
      <c r="H537" s="9">
        <f ca="1">C537-Graphs!$E$6</f>
        <v>-0.43000000000000005</v>
      </c>
      <c r="P537" t="e">
        <f ca="1">IF(E537&gt;=Graphs!$E$6,Data!F537,NA())</f>
        <v>#N/A</v>
      </c>
    </row>
    <row r="538" spans="1:16">
      <c r="A538" s="5">
        <f ca="1">CRITBINOM(Graphs!$E$5,Graphs!$C$5,RAND())</f>
        <v>52</v>
      </c>
      <c r="B538" s="2">
        <f t="shared" ca="1" si="27"/>
        <v>693</v>
      </c>
      <c r="C538" s="3">
        <f ca="1">ROUND(A538/Graphs!$E$5,3)</f>
        <v>0.52</v>
      </c>
      <c r="D538" s="4">
        <v>537</v>
      </c>
      <c r="E538" s="3">
        <f t="shared" ca="1" si="28"/>
        <v>0.5</v>
      </c>
      <c r="F538" s="4">
        <f t="shared" ca="1" si="29"/>
        <v>60</v>
      </c>
      <c r="G538" s="5">
        <f ca="1">Graphs!$E$5-Data!A538</f>
        <v>48</v>
      </c>
      <c r="H538" s="9">
        <f ca="1">C538-Graphs!$E$6</f>
        <v>-0.48</v>
      </c>
      <c r="P538" t="e">
        <f ca="1">IF(E538&gt;=Graphs!$E$6,Data!F538,NA())</f>
        <v>#N/A</v>
      </c>
    </row>
    <row r="539" spans="1:16">
      <c r="A539" s="5">
        <f ca="1">CRITBINOM(Graphs!$E$5,Graphs!$C$5,RAND())</f>
        <v>53</v>
      </c>
      <c r="B539" s="2">
        <f t="shared" ca="1" si="27"/>
        <v>767</v>
      </c>
      <c r="C539" s="3">
        <f ca="1">ROUND(A539/Graphs!$E$5,3)</f>
        <v>0.53</v>
      </c>
      <c r="D539" s="4">
        <v>538</v>
      </c>
      <c r="E539" s="3">
        <f t="shared" ca="1" si="28"/>
        <v>0.5</v>
      </c>
      <c r="F539" s="4">
        <f t="shared" ca="1" si="29"/>
        <v>61</v>
      </c>
      <c r="G539" s="5">
        <f ca="1">Graphs!$E$5-Data!A539</f>
        <v>47</v>
      </c>
      <c r="H539" s="9">
        <f ca="1">C539-Graphs!$E$6</f>
        <v>-0.47</v>
      </c>
      <c r="P539" t="e">
        <f ca="1">IF(E539&gt;=Graphs!$E$6,Data!F539,NA())</f>
        <v>#N/A</v>
      </c>
    </row>
    <row r="540" spans="1:16">
      <c r="A540" s="5">
        <f ca="1">CRITBINOM(Graphs!$E$5,Graphs!$C$5,RAND())</f>
        <v>51</v>
      </c>
      <c r="B540" s="2">
        <f t="shared" ca="1" si="27"/>
        <v>632</v>
      </c>
      <c r="C540" s="3">
        <f ca="1">ROUND(A540/Graphs!$E$5,3)</f>
        <v>0.51</v>
      </c>
      <c r="D540" s="4">
        <v>539</v>
      </c>
      <c r="E540" s="3">
        <f t="shared" ca="1" si="28"/>
        <v>0.5</v>
      </c>
      <c r="F540" s="4">
        <f t="shared" ca="1" si="29"/>
        <v>62</v>
      </c>
      <c r="G540" s="5">
        <f ca="1">Graphs!$E$5-Data!A540</f>
        <v>49</v>
      </c>
      <c r="H540" s="9">
        <f ca="1">C540-Graphs!$E$6</f>
        <v>-0.49</v>
      </c>
      <c r="P540" t="e">
        <f ca="1">IF(E540&gt;=Graphs!$E$6,Data!F540,NA())</f>
        <v>#N/A</v>
      </c>
    </row>
    <row r="541" spans="1:16">
      <c r="A541" s="5">
        <f ca="1">CRITBINOM(Graphs!$E$5,Graphs!$C$5,RAND())</f>
        <v>41</v>
      </c>
      <c r="B541" s="2">
        <f t="shared" ca="1" si="27"/>
        <v>52</v>
      </c>
      <c r="C541" s="3">
        <f ca="1">ROUND(A541/Graphs!$E$5,3)</f>
        <v>0.41</v>
      </c>
      <c r="D541" s="4">
        <v>540</v>
      </c>
      <c r="E541" s="3">
        <f t="shared" ca="1" si="28"/>
        <v>0.5</v>
      </c>
      <c r="F541" s="4">
        <f t="shared" ca="1" si="29"/>
        <v>63</v>
      </c>
      <c r="G541" s="5">
        <f ca="1">Graphs!$E$5-Data!A541</f>
        <v>59</v>
      </c>
      <c r="H541" s="9">
        <f ca="1">C541-Graphs!$E$6</f>
        <v>-0.59000000000000008</v>
      </c>
      <c r="P541" t="e">
        <f ca="1">IF(E541&gt;=Graphs!$E$6,Data!F541,NA())</f>
        <v>#N/A</v>
      </c>
    </row>
    <row r="542" spans="1:16">
      <c r="A542" s="5">
        <f ca="1">CRITBINOM(Graphs!$E$5,Graphs!$C$5,RAND())</f>
        <v>45</v>
      </c>
      <c r="B542" s="2">
        <f t="shared" ca="1" si="27"/>
        <v>195</v>
      </c>
      <c r="C542" s="3">
        <f ca="1">ROUND(A542/Graphs!$E$5,3)</f>
        <v>0.45</v>
      </c>
      <c r="D542" s="4">
        <v>541</v>
      </c>
      <c r="E542" s="3">
        <f t="shared" ca="1" si="28"/>
        <v>0.5</v>
      </c>
      <c r="F542" s="4">
        <f t="shared" ca="1" si="29"/>
        <v>64</v>
      </c>
      <c r="G542" s="5">
        <f ca="1">Graphs!$E$5-Data!A542</f>
        <v>55</v>
      </c>
      <c r="H542" s="9">
        <f ca="1">C542-Graphs!$E$6</f>
        <v>-0.55000000000000004</v>
      </c>
      <c r="P542" t="e">
        <f ca="1">IF(E542&gt;=Graphs!$E$6,Data!F542,NA())</f>
        <v>#N/A</v>
      </c>
    </row>
    <row r="543" spans="1:16">
      <c r="A543" s="5">
        <f ca="1">CRITBINOM(Graphs!$E$5,Graphs!$C$5,RAND())</f>
        <v>48</v>
      </c>
      <c r="B543" s="2">
        <f t="shared" ca="1" si="27"/>
        <v>388</v>
      </c>
      <c r="C543" s="3">
        <f ca="1">ROUND(A543/Graphs!$E$5,3)</f>
        <v>0.48</v>
      </c>
      <c r="D543" s="4">
        <v>542</v>
      </c>
      <c r="E543" s="3">
        <f t="shared" ca="1" si="28"/>
        <v>0.5</v>
      </c>
      <c r="F543" s="4">
        <f t="shared" ca="1" si="29"/>
        <v>65</v>
      </c>
      <c r="G543" s="5">
        <f ca="1">Graphs!$E$5-Data!A543</f>
        <v>52</v>
      </c>
      <c r="H543" s="9">
        <f ca="1">C543-Graphs!$E$6</f>
        <v>-0.52</v>
      </c>
      <c r="P543" t="e">
        <f ca="1">IF(E543&gt;=Graphs!$E$6,Data!F543,NA())</f>
        <v>#N/A</v>
      </c>
    </row>
    <row r="544" spans="1:16">
      <c r="A544" s="5">
        <f ca="1">CRITBINOM(Graphs!$E$5,Graphs!$C$5,RAND())</f>
        <v>38</v>
      </c>
      <c r="B544" s="2">
        <f t="shared" ca="1" si="27"/>
        <v>20</v>
      </c>
      <c r="C544" s="3">
        <f ca="1">ROUND(A544/Graphs!$E$5,3)</f>
        <v>0.38</v>
      </c>
      <c r="D544" s="4">
        <v>543</v>
      </c>
      <c r="E544" s="3">
        <f t="shared" ca="1" si="28"/>
        <v>0.5</v>
      </c>
      <c r="F544" s="4">
        <f t="shared" ca="1" si="29"/>
        <v>66</v>
      </c>
      <c r="G544" s="5">
        <f ca="1">Graphs!$E$5-Data!A544</f>
        <v>62</v>
      </c>
      <c r="H544" s="9">
        <f ca="1">C544-Graphs!$E$6</f>
        <v>-0.62</v>
      </c>
      <c r="P544" t="e">
        <f ca="1">IF(E544&gt;=Graphs!$E$6,Data!F544,NA())</f>
        <v>#N/A</v>
      </c>
    </row>
    <row r="545" spans="1:16">
      <c r="A545" s="5">
        <f ca="1">CRITBINOM(Graphs!$E$5,Graphs!$C$5,RAND())</f>
        <v>53</v>
      </c>
      <c r="B545" s="2">
        <f t="shared" ca="1" si="27"/>
        <v>767</v>
      </c>
      <c r="C545" s="3">
        <f ca="1">ROUND(A545/Graphs!$E$5,3)</f>
        <v>0.53</v>
      </c>
      <c r="D545" s="4">
        <v>544</v>
      </c>
      <c r="E545" s="3">
        <f t="shared" ca="1" si="28"/>
        <v>0.5</v>
      </c>
      <c r="F545" s="4">
        <f t="shared" ca="1" si="29"/>
        <v>67</v>
      </c>
      <c r="G545" s="5">
        <f ca="1">Graphs!$E$5-Data!A545</f>
        <v>47</v>
      </c>
      <c r="H545" s="9">
        <f ca="1">C545-Graphs!$E$6</f>
        <v>-0.47</v>
      </c>
      <c r="P545" t="e">
        <f ca="1">IF(E545&gt;=Graphs!$E$6,Data!F545,NA())</f>
        <v>#N/A</v>
      </c>
    </row>
    <row r="546" spans="1:16">
      <c r="A546" s="5">
        <f ca="1">CRITBINOM(Graphs!$E$5,Graphs!$C$5,RAND())</f>
        <v>58</v>
      </c>
      <c r="B546" s="2">
        <f t="shared" ca="1" si="27"/>
        <v>963</v>
      </c>
      <c r="C546" s="3">
        <f ca="1">ROUND(A546/Graphs!$E$5,3)</f>
        <v>0.57999999999999996</v>
      </c>
      <c r="D546" s="4">
        <v>545</v>
      </c>
      <c r="E546" s="3">
        <f t="shared" ca="1" si="28"/>
        <v>0.5</v>
      </c>
      <c r="F546" s="4">
        <f t="shared" ca="1" si="29"/>
        <v>68</v>
      </c>
      <c r="G546" s="5">
        <f ca="1">Graphs!$E$5-Data!A546</f>
        <v>42</v>
      </c>
      <c r="H546" s="9">
        <f ca="1">C546-Graphs!$E$6</f>
        <v>-0.42000000000000004</v>
      </c>
      <c r="P546" t="e">
        <f ca="1">IF(E546&gt;=Graphs!$E$6,Data!F546,NA())</f>
        <v>#N/A</v>
      </c>
    </row>
    <row r="547" spans="1:16">
      <c r="A547" s="5">
        <f ca="1">CRITBINOM(Graphs!$E$5,Graphs!$C$5,RAND())</f>
        <v>43</v>
      </c>
      <c r="B547" s="2">
        <f t="shared" ca="1" si="27"/>
        <v>116</v>
      </c>
      <c r="C547" s="3">
        <f ca="1">ROUND(A547/Graphs!$E$5,3)</f>
        <v>0.43</v>
      </c>
      <c r="D547" s="4">
        <v>546</v>
      </c>
      <c r="E547" s="3">
        <f t="shared" ca="1" si="28"/>
        <v>0.5</v>
      </c>
      <c r="F547" s="4">
        <f t="shared" ca="1" si="29"/>
        <v>69</v>
      </c>
      <c r="G547" s="5">
        <f ca="1">Graphs!$E$5-Data!A547</f>
        <v>57</v>
      </c>
      <c r="H547" s="9">
        <f ca="1">C547-Graphs!$E$6</f>
        <v>-0.57000000000000006</v>
      </c>
      <c r="P547" t="e">
        <f ca="1">IF(E547&gt;=Graphs!$E$6,Data!F547,NA())</f>
        <v>#N/A</v>
      </c>
    </row>
    <row r="548" spans="1:16">
      <c r="A548" s="5">
        <f ca="1">CRITBINOM(Graphs!$E$5,Graphs!$C$5,RAND())</f>
        <v>50</v>
      </c>
      <c r="B548" s="2">
        <f t="shared" ca="1" si="27"/>
        <v>559</v>
      </c>
      <c r="C548" s="3">
        <f ca="1">ROUND(A548/Graphs!$E$5,3)</f>
        <v>0.5</v>
      </c>
      <c r="D548" s="4">
        <v>547</v>
      </c>
      <c r="E548" s="3">
        <f t="shared" ca="1" si="28"/>
        <v>0.5</v>
      </c>
      <c r="F548" s="4">
        <f t="shared" ca="1" si="29"/>
        <v>70</v>
      </c>
      <c r="G548" s="5">
        <f ca="1">Graphs!$E$5-Data!A548</f>
        <v>50</v>
      </c>
      <c r="H548" s="9">
        <f ca="1">C548-Graphs!$E$6</f>
        <v>-0.5</v>
      </c>
      <c r="P548" t="e">
        <f ca="1">IF(E548&gt;=Graphs!$E$6,Data!F548,NA())</f>
        <v>#N/A</v>
      </c>
    </row>
    <row r="549" spans="1:16">
      <c r="A549" s="5">
        <f ca="1">CRITBINOM(Graphs!$E$5,Graphs!$C$5,RAND())</f>
        <v>53</v>
      </c>
      <c r="B549" s="2">
        <f t="shared" ca="1" si="27"/>
        <v>767</v>
      </c>
      <c r="C549" s="3">
        <f ca="1">ROUND(A549/Graphs!$E$5,3)</f>
        <v>0.53</v>
      </c>
      <c r="D549" s="4">
        <v>548</v>
      </c>
      <c r="E549" s="3">
        <f t="shared" ca="1" si="28"/>
        <v>0.5</v>
      </c>
      <c r="F549" s="4">
        <f t="shared" ca="1" si="29"/>
        <v>71</v>
      </c>
      <c r="G549" s="5">
        <f ca="1">Graphs!$E$5-Data!A549</f>
        <v>47</v>
      </c>
      <c r="H549" s="9">
        <f ca="1">C549-Graphs!$E$6</f>
        <v>-0.47</v>
      </c>
      <c r="P549" t="e">
        <f ca="1">IF(E549&gt;=Graphs!$E$6,Data!F549,NA())</f>
        <v>#N/A</v>
      </c>
    </row>
    <row r="550" spans="1:16">
      <c r="A550" s="5">
        <f ca="1">CRITBINOM(Graphs!$E$5,Graphs!$C$5,RAND())</f>
        <v>55</v>
      </c>
      <c r="B550" s="2">
        <f t="shared" ca="1" si="27"/>
        <v>871</v>
      </c>
      <c r="C550" s="3">
        <f ca="1">ROUND(A550/Graphs!$E$5,3)</f>
        <v>0.55000000000000004</v>
      </c>
      <c r="D550" s="4">
        <v>549</v>
      </c>
      <c r="E550" s="3">
        <f t="shared" ca="1" si="28"/>
        <v>0.5</v>
      </c>
      <c r="F550" s="4">
        <f t="shared" ca="1" si="29"/>
        <v>72</v>
      </c>
      <c r="G550" s="5">
        <f ca="1">Graphs!$E$5-Data!A550</f>
        <v>45</v>
      </c>
      <c r="H550" s="9">
        <f ca="1">C550-Graphs!$E$6</f>
        <v>-0.44999999999999996</v>
      </c>
      <c r="P550" t="e">
        <f ca="1">IF(E550&gt;=Graphs!$E$6,Data!F550,NA())</f>
        <v>#N/A</v>
      </c>
    </row>
    <row r="551" spans="1:16">
      <c r="A551" s="5">
        <f ca="1">CRITBINOM(Graphs!$E$5,Graphs!$C$5,RAND())</f>
        <v>48</v>
      </c>
      <c r="B551" s="2">
        <f t="shared" ca="1" si="27"/>
        <v>388</v>
      </c>
      <c r="C551" s="3">
        <f ca="1">ROUND(A551/Graphs!$E$5,3)</f>
        <v>0.48</v>
      </c>
      <c r="D551" s="4">
        <v>550</v>
      </c>
      <c r="E551" s="3">
        <f t="shared" ca="1" si="28"/>
        <v>0.5</v>
      </c>
      <c r="F551" s="4">
        <f t="shared" ca="1" si="29"/>
        <v>73</v>
      </c>
      <c r="G551" s="5">
        <f ca="1">Graphs!$E$5-Data!A551</f>
        <v>52</v>
      </c>
      <c r="H551" s="9">
        <f ca="1">C551-Graphs!$E$6</f>
        <v>-0.52</v>
      </c>
      <c r="P551" t="e">
        <f ca="1">IF(E551&gt;=Graphs!$E$6,Data!F551,NA())</f>
        <v>#N/A</v>
      </c>
    </row>
    <row r="552" spans="1:16">
      <c r="A552" s="5">
        <f ca="1">CRITBINOM(Graphs!$E$5,Graphs!$C$5,RAND())</f>
        <v>42</v>
      </c>
      <c r="B552" s="2">
        <f t="shared" ca="1" si="27"/>
        <v>77</v>
      </c>
      <c r="C552" s="3">
        <f ca="1">ROUND(A552/Graphs!$E$5,3)</f>
        <v>0.42</v>
      </c>
      <c r="D552" s="4">
        <v>551</v>
      </c>
      <c r="E552" s="3">
        <f t="shared" ca="1" si="28"/>
        <v>0.5</v>
      </c>
      <c r="F552" s="4">
        <f t="shared" ca="1" si="29"/>
        <v>74</v>
      </c>
      <c r="G552" s="5">
        <f ca="1">Graphs!$E$5-Data!A552</f>
        <v>58</v>
      </c>
      <c r="H552" s="9">
        <f ca="1">C552-Graphs!$E$6</f>
        <v>-0.58000000000000007</v>
      </c>
      <c r="P552" t="e">
        <f ca="1">IF(E552&gt;=Graphs!$E$6,Data!F552,NA())</f>
        <v>#N/A</v>
      </c>
    </row>
    <row r="553" spans="1:16">
      <c r="A553" s="5">
        <f ca="1">CRITBINOM(Graphs!$E$5,Graphs!$C$5,RAND())</f>
        <v>52</v>
      </c>
      <c r="B553" s="2">
        <f t="shared" ca="1" si="27"/>
        <v>693</v>
      </c>
      <c r="C553" s="3">
        <f ca="1">ROUND(A553/Graphs!$E$5,3)</f>
        <v>0.52</v>
      </c>
      <c r="D553" s="4">
        <v>552</v>
      </c>
      <c r="E553" s="3">
        <f t="shared" ca="1" si="28"/>
        <v>0.5</v>
      </c>
      <c r="F553" s="4">
        <f t="shared" ca="1" si="29"/>
        <v>75</v>
      </c>
      <c r="G553" s="5">
        <f ca="1">Graphs!$E$5-Data!A553</f>
        <v>48</v>
      </c>
      <c r="H553" s="9">
        <f ca="1">C553-Graphs!$E$6</f>
        <v>-0.48</v>
      </c>
      <c r="P553" t="e">
        <f ca="1">IF(E553&gt;=Graphs!$E$6,Data!F553,NA())</f>
        <v>#N/A</v>
      </c>
    </row>
    <row r="554" spans="1:16">
      <c r="A554" s="5">
        <f ca="1">CRITBINOM(Graphs!$E$5,Graphs!$C$5,RAND())</f>
        <v>63</v>
      </c>
      <c r="B554" s="2">
        <f t="shared" ca="1" si="27"/>
        <v>995</v>
      </c>
      <c r="C554" s="3">
        <f ca="1">ROUND(A554/Graphs!$E$5,3)</f>
        <v>0.63</v>
      </c>
      <c r="D554" s="4">
        <v>553</v>
      </c>
      <c r="E554" s="3">
        <f t="shared" ca="1" si="28"/>
        <v>0.5</v>
      </c>
      <c r="F554" s="4">
        <f t="shared" ca="1" si="29"/>
        <v>76</v>
      </c>
      <c r="G554" s="5">
        <f ca="1">Graphs!$E$5-Data!A554</f>
        <v>37</v>
      </c>
      <c r="H554" s="9">
        <f ca="1">C554-Graphs!$E$6</f>
        <v>-0.37</v>
      </c>
      <c r="P554" t="e">
        <f ca="1">IF(E554&gt;=Graphs!$E$6,Data!F554,NA())</f>
        <v>#N/A</v>
      </c>
    </row>
    <row r="555" spans="1:16">
      <c r="A555" s="5">
        <f ca="1">CRITBINOM(Graphs!$E$5,Graphs!$C$5,RAND())</f>
        <v>48</v>
      </c>
      <c r="B555" s="2">
        <f t="shared" ca="1" si="27"/>
        <v>388</v>
      </c>
      <c r="C555" s="3">
        <f ca="1">ROUND(A555/Graphs!$E$5,3)</f>
        <v>0.48</v>
      </c>
      <c r="D555" s="4">
        <v>554</v>
      </c>
      <c r="E555" s="3">
        <f t="shared" ca="1" si="28"/>
        <v>0.5</v>
      </c>
      <c r="F555" s="4">
        <f t="shared" ca="1" si="29"/>
        <v>77</v>
      </c>
      <c r="G555" s="5">
        <f ca="1">Graphs!$E$5-Data!A555</f>
        <v>52</v>
      </c>
      <c r="H555" s="9">
        <f ca="1">C555-Graphs!$E$6</f>
        <v>-0.52</v>
      </c>
      <c r="P555" t="e">
        <f ca="1">IF(E555&gt;=Graphs!$E$6,Data!F555,NA())</f>
        <v>#N/A</v>
      </c>
    </row>
    <row r="556" spans="1:16">
      <c r="A556" s="5">
        <f ca="1">CRITBINOM(Graphs!$E$5,Graphs!$C$5,RAND())</f>
        <v>48</v>
      </c>
      <c r="B556" s="2">
        <f t="shared" ca="1" si="27"/>
        <v>388</v>
      </c>
      <c r="C556" s="3">
        <f ca="1">ROUND(A556/Graphs!$E$5,3)</f>
        <v>0.48</v>
      </c>
      <c r="D556" s="4">
        <v>555</v>
      </c>
      <c r="E556" s="3">
        <f t="shared" ca="1" si="28"/>
        <v>0.5</v>
      </c>
      <c r="F556" s="4">
        <f t="shared" ca="1" si="29"/>
        <v>78</v>
      </c>
      <c r="G556" s="5">
        <f ca="1">Graphs!$E$5-Data!A556</f>
        <v>52</v>
      </c>
      <c r="H556" s="9">
        <f ca="1">C556-Graphs!$E$6</f>
        <v>-0.52</v>
      </c>
      <c r="P556" t="e">
        <f ca="1">IF(E556&gt;=Graphs!$E$6,Data!F556,NA())</f>
        <v>#N/A</v>
      </c>
    </row>
    <row r="557" spans="1:16">
      <c r="A557" s="5">
        <f ca="1">CRITBINOM(Graphs!$E$5,Graphs!$C$5,RAND())</f>
        <v>48</v>
      </c>
      <c r="B557" s="2">
        <f t="shared" ca="1" si="27"/>
        <v>388</v>
      </c>
      <c r="C557" s="3">
        <f ca="1">ROUND(A557/Graphs!$E$5,3)</f>
        <v>0.48</v>
      </c>
      <c r="D557" s="4">
        <v>556</v>
      </c>
      <c r="E557" s="3">
        <f t="shared" ca="1" si="28"/>
        <v>0.5</v>
      </c>
      <c r="F557" s="4">
        <f t="shared" ca="1" si="29"/>
        <v>79</v>
      </c>
      <c r="G557" s="5">
        <f ca="1">Graphs!$E$5-Data!A557</f>
        <v>52</v>
      </c>
      <c r="H557" s="9">
        <f ca="1">C557-Graphs!$E$6</f>
        <v>-0.52</v>
      </c>
      <c r="P557" t="e">
        <f ca="1">IF(E557&gt;=Graphs!$E$6,Data!F557,NA())</f>
        <v>#N/A</v>
      </c>
    </row>
    <row r="558" spans="1:16">
      <c r="A558" s="5">
        <f ca="1">CRITBINOM(Graphs!$E$5,Graphs!$C$5,RAND())</f>
        <v>48</v>
      </c>
      <c r="B558" s="2">
        <f t="shared" ca="1" si="27"/>
        <v>388</v>
      </c>
      <c r="C558" s="3">
        <f ca="1">ROUND(A558/Graphs!$E$5,3)</f>
        <v>0.48</v>
      </c>
      <c r="D558" s="4">
        <v>557</v>
      </c>
      <c r="E558" s="3">
        <f t="shared" ca="1" si="28"/>
        <v>0.5</v>
      </c>
      <c r="F558" s="4">
        <f t="shared" ca="1" si="29"/>
        <v>80</v>
      </c>
      <c r="G558" s="5">
        <f ca="1">Graphs!$E$5-Data!A558</f>
        <v>52</v>
      </c>
      <c r="H558" s="9">
        <f ca="1">C558-Graphs!$E$6</f>
        <v>-0.52</v>
      </c>
      <c r="P558" t="e">
        <f ca="1">IF(E558&gt;=Graphs!$E$6,Data!F558,NA())</f>
        <v>#N/A</v>
      </c>
    </row>
    <row r="559" spans="1:16">
      <c r="A559" s="5">
        <f ca="1">CRITBINOM(Graphs!$E$5,Graphs!$C$5,RAND())</f>
        <v>46</v>
      </c>
      <c r="B559" s="2">
        <f t="shared" ca="1" si="27"/>
        <v>246</v>
      </c>
      <c r="C559" s="3">
        <f ca="1">ROUND(A559/Graphs!$E$5,3)</f>
        <v>0.46</v>
      </c>
      <c r="D559" s="4">
        <v>558</v>
      </c>
      <c r="E559" s="3">
        <f t="shared" ca="1" si="28"/>
        <v>0.5</v>
      </c>
      <c r="F559" s="4">
        <f t="shared" ca="1" si="29"/>
        <v>81</v>
      </c>
      <c r="G559" s="5">
        <f ca="1">Graphs!$E$5-Data!A559</f>
        <v>54</v>
      </c>
      <c r="H559" s="9">
        <f ca="1">C559-Graphs!$E$6</f>
        <v>-0.54</v>
      </c>
      <c r="P559" t="e">
        <f ca="1">IF(E559&gt;=Graphs!$E$6,Data!F559,NA())</f>
        <v>#N/A</v>
      </c>
    </row>
    <row r="560" spans="1:16">
      <c r="A560" s="5">
        <f ca="1">CRITBINOM(Graphs!$E$5,Graphs!$C$5,RAND())</f>
        <v>55</v>
      </c>
      <c r="B560" s="2">
        <f t="shared" ca="1" si="27"/>
        <v>871</v>
      </c>
      <c r="C560" s="3">
        <f ca="1">ROUND(A560/Graphs!$E$5,3)</f>
        <v>0.55000000000000004</v>
      </c>
      <c r="D560" s="4">
        <v>559</v>
      </c>
      <c r="E560" s="3">
        <f t="shared" ca="1" si="28"/>
        <v>0.5</v>
      </c>
      <c r="F560" s="4">
        <f t="shared" ca="1" si="29"/>
        <v>82</v>
      </c>
      <c r="G560" s="5">
        <f ca="1">Graphs!$E$5-Data!A560</f>
        <v>45</v>
      </c>
      <c r="H560" s="9">
        <f ca="1">C560-Graphs!$E$6</f>
        <v>-0.44999999999999996</v>
      </c>
      <c r="P560" t="e">
        <f ca="1">IF(E560&gt;=Graphs!$E$6,Data!F560,NA())</f>
        <v>#N/A</v>
      </c>
    </row>
    <row r="561" spans="1:16">
      <c r="A561" s="5">
        <f ca="1">CRITBINOM(Graphs!$E$5,Graphs!$C$5,RAND())</f>
        <v>54</v>
      </c>
      <c r="B561" s="2">
        <f t="shared" ca="1" si="27"/>
        <v>823</v>
      </c>
      <c r="C561" s="3">
        <f ca="1">ROUND(A561/Graphs!$E$5,3)</f>
        <v>0.54</v>
      </c>
      <c r="D561" s="4">
        <v>560</v>
      </c>
      <c r="E561" s="3">
        <f t="shared" ca="1" si="28"/>
        <v>0.51</v>
      </c>
      <c r="F561" s="4">
        <f t="shared" ca="1" si="29"/>
        <v>1</v>
      </c>
      <c r="G561" s="5">
        <f ca="1">Graphs!$E$5-Data!A561</f>
        <v>46</v>
      </c>
      <c r="H561" s="9">
        <f ca="1">C561-Graphs!$E$6</f>
        <v>-0.45999999999999996</v>
      </c>
      <c r="P561" t="e">
        <f ca="1">IF(E561&gt;=Graphs!$E$6,Data!F561,NA())</f>
        <v>#N/A</v>
      </c>
    </row>
    <row r="562" spans="1:16">
      <c r="A562" s="5">
        <f ca="1">CRITBINOM(Graphs!$E$5,Graphs!$C$5,RAND())</f>
        <v>53</v>
      </c>
      <c r="B562" s="2">
        <f t="shared" ca="1" si="27"/>
        <v>767</v>
      </c>
      <c r="C562" s="3">
        <f ca="1">ROUND(A562/Graphs!$E$5,3)</f>
        <v>0.53</v>
      </c>
      <c r="D562" s="4">
        <v>561</v>
      </c>
      <c r="E562" s="3">
        <f t="shared" ca="1" si="28"/>
        <v>0.51</v>
      </c>
      <c r="F562" s="4">
        <f t="shared" ca="1" si="29"/>
        <v>2</v>
      </c>
      <c r="G562" s="5">
        <f ca="1">Graphs!$E$5-Data!A562</f>
        <v>47</v>
      </c>
      <c r="H562" s="9">
        <f ca="1">C562-Graphs!$E$6</f>
        <v>-0.47</v>
      </c>
      <c r="P562" t="e">
        <f ca="1">IF(E562&gt;=Graphs!$E$6,Data!F562,NA())</f>
        <v>#N/A</v>
      </c>
    </row>
    <row r="563" spans="1:16">
      <c r="A563" s="5">
        <f ca="1">CRITBINOM(Graphs!$E$5,Graphs!$C$5,RAND())</f>
        <v>43</v>
      </c>
      <c r="B563" s="2">
        <f t="shared" ca="1" si="27"/>
        <v>116</v>
      </c>
      <c r="C563" s="3">
        <f ca="1">ROUND(A563/Graphs!$E$5,3)</f>
        <v>0.43</v>
      </c>
      <c r="D563" s="4">
        <v>562</v>
      </c>
      <c r="E563" s="3">
        <f t="shared" ca="1" si="28"/>
        <v>0.51</v>
      </c>
      <c r="F563" s="4">
        <f t="shared" ca="1" si="29"/>
        <v>3</v>
      </c>
      <c r="G563" s="5">
        <f ca="1">Graphs!$E$5-Data!A563</f>
        <v>57</v>
      </c>
      <c r="H563" s="9">
        <f ca="1">C563-Graphs!$E$6</f>
        <v>-0.57000000000000006</v>
      </c>
      <c r="P563" t="e">
        <f ca="1">IF(E563&gt;=Graphs!$E$6,Data!F563,NA())</f>
        <v>#N/A</v>
      </c>
    </row>
    <row r="564" spans="1:16">
      <c r="A564" s="5">
        <f ca="1">CRITBINOM(Graphs!$E$5,Graphs!$C$5,RAND())</f>
        <v>44</v>
      </c>
      <c r="B564" s="2">
        <f t="shared" ca="1" si="27"/>
        <v>151</v>
      </c>
      <c r="C564" s="3">
        <f ca="1">ROUND(A564/Graphs!$E$5,3)</f>
        <v>0.44</v>
      </c>
      <c r="D564" s="4">
        <v>563</v>
      </c>
      <c r="E564" s="3">
        <f t="shared" ca="1" si="28"/>
        <v>0.51</v>
      </c>
      <c r="F564" s="4">
        <f t="shared" ca="1" si="29"/>
        <v>4</v>
      </c>
      <c r="G564" s="5">
        <f ca="1">Graphs!$E$5-Data!A564</f>
        <v>56</v>
      </c>
      <c r="H564" s="9">
        <f ca="1">C564-Graphs!$E$6</f>
        <v>-0.56000000000000005</v>
      </c>
      <c r="P564" t="e">
        <f ca="1">IF(E564&gt;=Graphs!$E$6,Data!F564,NA())</f>
        <v>#N/A</v>
      </c>
    </row>
    <row r="565" spans="1:16">
      <c r="A565" s="5">
        <f ca="1">CRITBINOM(Graphs!$E$5,Graphs!$C$5,RAND())</f>
        <v>48</v>
      </c>
      <c r="B565" s="2">
        <f t="shared" ca="1" si="27"/>
        <v>388</v>
      </c>
      <c r="C565" s="3">
        <f ca="1">ROUND(A565/Graphs!$E$5,3)</f>
        <v>0.48</v>
      </c>
      <c r="D565" s="4">
        <v>564</v>
      </c>
      <c r="E565" s="3">
        <f t="shared" ca="1" si="28"/>
        <v>0.51</v>
      </c>
      <c r="F565" s="4">
        <f t="shared" ca="1" si="29"/>
        <v>5</v>
      </c>
      <c r="G565" s="5">
        <f ca="1">Graphs!$E$5-Data!A565</f>
        <v>52</v>
      </c>
      <c r="H565" s="9">
        <f ca="1">C565-Graphs!$E$6</f>
        <v>-0.52</v>
      </c>
      <c r="P565" t="e">
        <f ca="1">IF(E565&gt;=Graphs!$E$6,Data!F565,NA())</f>
        <v>#N/A</v>
      </c>
    </row>
    <row r="566" spans="1:16">
      <c r="A566" s="5">
        <f ca="1">CRITBINOM(Graphs!$E$5,Graphs!$C$5,RAND())</f>
        <v>51</v>
      </c>
      <c r="B566" s="2">
        <f t="shared" ca="1" si="27"/>
        <v>632</v>
      </c>
      <c r="C566" s="3">
        <f ca="1">ROUND(A566/Graphs!$E$5,3)</f>
        <v>0.51</v>
      </c>
      <c r="D566" s="4">
        <v>565</v>
      </c>
      <c r="E566" s="3">
        <f t="shared" ca="1" si="28"/>
        <v>0.51</v>
      </c>
      <c r="F566" s="4">
        <f t="shared" ca="1" si="29"/>
        <v>6</v>
      </c>
      <c r="G566" s="5">
        <f ca="1">Graphs!$E$5-Data!A566</f>
        <v>49</v>
      </c>
      <c r="H566" s="9">
        <f ca="1">C566-Graphs!$E$6</f>
        <v>-0.49</v>
      </c>
      <c r="P566" t="e">
        <f ca="1">IF(E566&gt;=Graphs!$E$6,Data!F566,NA())</f>
        <v>#N/A</v>
      </c>
    </row>
    <row r="567" spans="1:16">
      <c r="A567" s="5">
        <f ca="1">CRITBINOM(Graphs!$E$5,Graphs!$C$5,RAND())</f>
        <v>42</v>
      </c>
      <c r="B567" s="2">
        <f t="shared" ca="1" si="27"/>
        <v>77</v>
      </c>
      <c r="C567" s="3">
        <f ca="1">ROUND(A567/Graphs!$E$5,3)</f>
        <v>0.42</v>
      </c>
      <c r="D567" s="4">
        <v>566</v>
      </c>
      <c r="E567" s="3">
        <f t="shared" ca="1" si="28"/>
        <v>0.51</v>
      </c>
      <c r="F567" s="4">
        <f t="shared" ca="1" si="29"/>
        <v>7</v>
      </c>
      <c r="G567" s="5">
        <f ca="1">Graphs!$E$5-Data!A567</f>
        <v>58</v>
      </c>
      <c r="H567" s="9">
        <f ca="1">C567-Graphs!$E$6</f>
        <v>-0.58000000000000007</v>
      </c>
      <c r="P567" t="e">
        <f ca="1">IF(E567&gt;=Graphs!$E$6,Data!F567,NA())</f>
        <v>#N/A</v>
      </c>
    </row>
    <row r="568" spans="1:16">
      <c r="A568" s="5">
        <f ca="1">CRITBINOM(Graphs!$E$5,Graphs!$C$5,RAND())</f>
        <v>54</v>
      </c>
      <c r="B568" s="2">
        <f t="shared" ca="1" si="27"/>
        <v>823</v>
      </c>
      <c r="C568" s="3">
        <f ca="1">ROUND(A568/Graphs!$E$5,3)</f>
        <v>0.54</v>
      </c>
      <c r="D568" s="4">
        <v>567</v>
      </c>
      <c r="E568" s="3">
        <f t="shared" ca="1" si="28"/>
        <v>0.51</v>
      </c>
      <c r="F568" s="4">
        <f t="shared" ca="1" si="29"/>
        <v>8</v>
      </c>
      <c r="G568" s="5">
        <f ca="1">Graphs!$E$5-Data!A568</f>
        <v>46</v>
      </c>
      <c r="H568" s="9">
        <f ca="1">C568-Graphs!$E$6</f>
        <v>-0.45999999999999996</v>
      </c>
      <c r="P568" t="e">
        <f ca="1">IF(E568&gt;=Graphs!$E$6,Data!F568,NA())</f>
        <v>#N/A</v>
      </c>
    </row>
    <row r="569" spans="1:16">
      <c r="A569" s="5">
        <f ca="1">CRITBINOM(Graphs!$E$5,Graphs!$C$5,RAND())</f>
        <v>55</v>
      </c>
      <c r="B569" s="2">
        <f t="shared" ca="1" si="27"/>
        <v>871</v>
      </c>
      <c r="C569" s="3">
        <f ca="1">ROUND(A569/Graphs!$E$5,3)</f>
        <v>0.55000000000000004</v>
      </c>
      <c r="D569" s="4">
        <v>568</v>
      </c>
      <c r="E569" s="3">
        <f t="shared" ca="1" si="28"/>
        <v>0.51</v>
      </c>
      <c r="F569" s="4">
        <f t="shared" ca="1" si="29"/>
        <v>9</v>
      </c>
      <c r="G569" s="5">
        <f ca="1">Graphs!$E$5-Data!A569</f>
        <v>45</v>
      </c>
      <c r="H569" s="9">
        <f ca="1">C569-Graphs!$E$6</f>
        <v>-0.44999999999999996</v>
      </c>
      <c r="P569" t="e">
        <f ca="1">IF(E569&gt;=Graphs!$E$6,Data!F569,NA())</f>
        <v>#N/A</v>
      </c>
    </row>
    <row r="570" spans="1:16">
      <c r="A570" s="5">
        <f ca="1">CRITBINOM(Graphs!$E$5,Graphs!$C$5,RAND())</f>
        <v>47</v>
      </c>
      <c r="B570" s="2">
        <f t="shared" ca="1" si="27"/>
        <v>303</v>
      </c>
      <c r="C570" s="3">
        <f ca="1">ROUND(A570/Graphs!$E$5,3)</f>
        <v>0.47</v>
      </c>
      <c r="D570" s="4">
        <v>569</v>
      </c>
      <c r="E570" s="3">
        <f t="shared" ca="1" si="28"/>
        <v>0.51</v>
      </c>
      <c r="F570" s="4">
        <f t="shared" ca="1" si="29"/>
        <v>10</v>
      </c>
      <c r="G570" s="5">
        <f ca="1">Graphs!$E$5-Data!A570</f>
        <v>53</v>
      </c>
      <c r="H570" s="9">
        <f ca="1">C570-Graphs!$E$6</f>
        <v>-0.53</v>
      </c>
      <c r="P570" t="e">
        <f ca="1">IF(E570&gt;=Graphs!$E$6,Data!F570,NA())</f>
        <v>#N/A</v>
      </c>
    </row>
    <row r="571" spans="1:16">
      <c r="A571" s="5">
        <f ca="1">CRITBINOM(Graphs!$E$5,Graphs!$C$5,RAND())</f>
        <v>48</v>
      </c>
      <c r="B571" s="2">
        <f t="shared" ca="1" si="27"/>
        <v>388</v>
      </c>
      <c r="C571" s="3">
        <f ca="1">ROUND(A571/Graphs!$E$5,3)</f>
        <v>0.48</v>
      </c>
      <c r="D571" s="4">
        <v>570</v>
      </c>
      <c r="E571" s="3">
        <f t="shared" ca="1" si="28"/>
        <v>0.51</v>
      </c>
      <c r="F571" s="4">
        <f t="shared" ca="1" si="29"/>
        <v>11</v>
      </c>
      <c r="G571" s="5">
        <f ca="1">Graphs!$E$5-Data!A571</f>
        <v>52</v>
      </c>
      <c r="H571" s="9">
        <f ca="1">C571-Graphs!$E$6</f>
        <v>-0.52</v>
      </c>
      <c r="P571" t="e">
        <f ca="1">IF(E571&gt;=Graphs!$E$6,Data!F571,NA())</f>
        <v>#N/A</v>
      </c>
    </row>
    <row r="572" spans="1:16">
      <c r="A572" s="5">
        <f ca="1">CRITBINOM(Graphs!$E$5,Graphs!$C$5,RAND())</f>
        <v>46</v>
      </c>
      <c r="B572" s="2">
        <f t="shared" ca="1" si="27"/>
        <v>246</v>
      </c>
      <c r="C572" s="3">
        <f ca="1">ROUND(A572/Graphs!$E$5,3)</f>
        <v>0.46</v>
      </c>
      <c r="D572" s="4">
        <v>571</v>
      </c>
      <c r="E572" s="3">
        <f t="shared" ca="1" si="28"/>
        <v>0.51</v>
      </c>
      <c r="F572" s="4">
        <f t="shared" ca="1" si="29"/>
        <v>12</v>
      </c>
      <c r="G572" s="5">
        <f ca="1">Graphs!$E$5-Data!A572</f>
        <v>54</v>
      </c>
      <c r="H572" s="9">
        <f ca="1">C572-Graphs!$E$6</f>
        <v>-0.54</v>
      </c>
      <c r="P572" t="e">
        <f ca="1">IF(E572&gt;=Graphs!$E$6,Data!F572,NA())</f>
        <v>#N/A</v>
      </c>
    </row>
    <row r="573" spans="1:16">
      <c r="A573" s="5">
        <f ca="1">CRITBINOM(Graphs!$E$5,Graphs!$C$5,RAND())</f>
        <v>48</v>
      </c>
      <c r="B573" s="2">
        <f t="shared" ca="1" si="27"/>
        <v>388</v>
      </c>
      <c r="C573" s="3">
        <f ca="1">ROUND(A573/Graphs!$E$5,3)</f>
        <v>0.48</v>
      </c>
      <c r="D573" s="4">
        <v>572</v>
      </c>
      <c r="E573" s="3">
        <f t="shared" ca="1" si="28"/>
        <v>0.51</v>
      </c>
      <c r="F573" s="4">
        <f t="shared" ca="1" si="29"/>
        <v>13</v>
      </c>
      <c r="G573" s="5">
        <f ca="1">Graphs!$E$5-Data!A573</f>
        <v>52</v>
      </c>
      <c r="H573" s="9">
        <f ca="1">C573-Graphs!$E$6</f>
        <v>-0.52</v>
      </c>
      <c r="P573" t="e">
        <f ca="1">IF(E573&gt;=Graphs!$E$6,Data!F573,NA())</f>
        <v>#N/A</v>
      </c>
    </row>
    <row r="574" spans="1:16">
      <c r="A574" s="5">
        <f ca="1">CRITBINOM(Graphs!$E$5,Graphs!$C$5,RAND())</f>
        <v>44</v>
      </c>
      <c r="B574" s="2">
        <f t="shared" ca="1" si="27"/>
        <v>151</v>
      </c>
      <c r="C574" s="3">
        <f ca="1">ROUND(A574/Graphs!$E$5,3)</f>
        <v>0.44</v>
      </c>
      <c r="D574" s="4">
        <v>573</v>
      </c>
      <c r="E574" s="3">
        <f t="shared" ca="1" si="28"/>
        <v>0.51</v>
      </c>
      <c r="F574" s="4">
        <f t="shared" ca="1" si="29"/>
        <v>14</v>
      </c>
      <c r="G574" s="5">
        <f ca="1">Graphs!$E$5-Data!A574</f>
        <v>56</v>
      </c>
      <c r="H574" s="9">
        <f ca="1">C574-Graphs!$E$6</f>
        <v>-0.56000000000000005</v>
      </c>
      <c r="P574" t="e">
        <f ca="1">IF(E574&gt;=Graphs!$E$6,Data!F574,NA())</f>
        <v>#N/A</v>
      </c>
    </row>
    <row r="575" spans="1:16">
      <c r="A575" s="5">
        <f ca="1">CRITBINOM(Graphs!$E$5,Graphs!$C$5,RAND())</f>
        <v>49</v>
      </c>
      <c r="B575" s="2">
        <f t="shared" ca="1" si="27"/>
        <v>477</v>
      </c>
      <c r="C575" s="3">
        <f ca="1">ROUND(A575/Graphs!$E$5,3)</f>
        <v>0.49</v>
      </c>
      <c r="D575" s="4">
        <v>574</v>
      </c>
      <c r="E575" s="3">
        <f t="shared" ca="1" si="28"/>
        <v>0.51</v>
      </c>
      <c r="F575" s="4">
        <f t="shared" ca="1" si="29"/>
        <v>15</v>
      </c>
      <c r="G575" s="5">
        <f ca="1">Graphs!$E$5-Data!A575</f>
        <v>51</v>
      </c>
      <c r="H575" s="9">
        <f ca="1">C575-Graphs!$E$6</f>
        <v>-0.51</v>
      </c>
      <c r="P575" t="e">
        <f ca="1">IF(E575&gt;=Graphs!$E$6,Data!F575,NA())</f>
        <v>#N/A</v>
      </c>
    </row>
    <row r="576" spans="1:16">
      <c r="A576" s="5">
        <f ca="1">CRITBINOM(Graphs!$E$5,Graphs!$C$5,RAND())</f>
        <v>57</v>
      </c>
      <c r="B576" s="2">
        <f t="shared" ca="1" si="27"/>
        <v>942</v>
      </c>
      <c r="C576" s="3">
        <f ca="1">ROUND(A576/Graphs!$E$5,3)</f>
        <v>0.56999999999999995</v>
      </c>
      <c r="D576" s="4">
        <v>575</v>
      </c>
      <c r="E576" s="3">
        <f t="shared" ca="1" si="28"/>
        <v>0.51</v>
      </c>
      <c r="F576" s="4">
        <f t="shared" ca="1" si="29"/>
        <v>16</v>
      </c>
      <c r="G576" s="5">
        <f ca="1">Graphs!$E$5-Data!A576</f>
        <v>43</v>
      </c>
      <c r="H576" s="9">
        <f ca="1">C576-Graphs!$E$6</f>
        <v>-0.43000000000000005</v>
      </c>
      <c r="P576" t="e">
        <f ca="1">IF(E576&gt;=Graphs!$E$6,Data!F576,NA())</f>
        <v>#N/A</v>
      </c>
    </row>
    <row r="577" spans="1:16">
      <c r="A577" s="5">
        <f ca="1">CRITBINOM(Graphs!$E$5,Graphs!$C$5,RAND())</f>
        <v>56</v>
      </c>
      <c r="B577" s="2">
        <f t="shared" ca="1" si="27"/>
        <v>912</v>
      </c>
      <c r="C577" s="3">
        <f ca="1">ROUND(A577/Graphs!$E$5,3)</f>
        <v>0.56000000000000005</v>
      </c>
      <c r="D577" s="4">
        <v>576</v>
      </c>
      <c r="E577" s="3">
        <f t="shared" ca="1" si="28"/>
        <v>0.51</v>
      </c>
      <c r="F577" s="4">
        <f t="shared" ca="1" si="29"/>
        <v>17</v>
      </c>
      <c r="G577" s="5">
        <f ca="1">Graphs!$E$5-Data!A577</f>
        <v>44</v>
      </c>
      <c r="H577" s="9">
        <f ca="1">C577-Graphs!$E$6</f>
        <v>-0.43999999999999995</v>
      </c>
      <c r="P577" t="e">
        <f ca="1">IF(E577&gt;=Graphs!$E$6,Data!F577,NA())</f>
        <v>#N/A</v>
      </c>
    </row>
    <row r="578" spans="1:16">
      <c r="A578" s="5">
        <f ca="1">CRITBINOM(Graphs!$E$5,Graphs!$C$5,RAND())</f>
        <v>53</v>
      </c>
      <c r="B578" s="2">
        <f t="shared" ref="B578:B641" ca="1" si="30">COUNTIF(List,"&lt;="&amp;C578)</f>
        <v>767</v>
      </c>
      <c r="C578" s="3">
        <f ca="1">ROUND(A578/Graphs!$E$5,3)</f>
        <v>0.53</v>
      </c>
      <c r="D578" s="4">
        <v>577</v>
      </c>
      <c r="E578" s="3">
        <f t="shared" ref="E578:E641" ca="1" si="31">VLOOKUP(SMALL($B$2:$B$1001,D578),$B$2:$C$1001,2,FALSE)</f>
        <v>0.51</v>
      </c>
      <c r="F578" s="4">
        <f t="shared" ca="1" si="29"/>
        <v>18</v>
      </c>
      <c r="G578" s="5">
        <f ca="1">Graphs!$E$5-Data!A578</f>
        <v>47</v>
      </c>
      <c r="H578" s="9">
        <f ca="1">C578-Graphs!$E$6</f>
        <v>-0.47</v>
      </c>
      <c r="P578" t="e">
        <f ca="1">IF(E578&gt;=Graphs!$E$6,Data!F578,NA())</f>
        <v>#N/A</v>
      </c>
    </row>
    <row r="579" spans="1:16">
      <c r="A579" s="5">
        <f ca="1">CRITBINOM(Graphs!$E$5,Graphs!$C$5,RAND())</f>
        <v>53</v>
      </c>
      <c r="B579" s="2">
        <f t="shared" ca="1" si="30"/>
        <v>767</v>
      </c>
      <c r="C579" s="3">
        <f ca="1">ROUND(A579/Graphs!$E$5,3)</f>
        <v>0.53</v>
      </c>
      <c r="D579" s="4">
        <v>578</v>
      </c>
      <c r="E579" s="3">
        <f t="shared" ca="1" si="31"/>
        <v>0.51</v>
      </c>
      <c r="F579" s="4">
        <f t="shared" ca="1" si="29"/>
        <v>19</v>
      </c>
      <c r="G579" s="5">
        <f ca="1">Graphs!$E$5-Data!A579</f>
        <v>47</v>
      </c>
      <c r="H579" s="9">
        <f ca="1">C579-Graphs!$E$6</f>
        <v>-0.47</v>
      </c>
      <c r="P579" t="e">
        <f ca="1">IF(E579&gt;=Graphs!$E$6,Data!F579,NA())</f>
        <v>#N/A</v>
      </c>
    </row>
    <row r="580" spans="1:16">
      <c r="A580" s="5">
        <f ca="1">CRITBINOM(Graphs!$E$5,Graphs!$C$5,RAND())</f>
        <v>58</v>
      </c>
      <c r="B580" s="2">
        <f t="shared" ca="1" si="30"/>
        <v>963</v>
      </c>
      <c r="C580" s="3">
        <f ca="1">ROUND(A580/Graphs!$E$5,3)</f>
        <v>0.57999999999999996</v>
      </c>
      <c r="D580" s="4">
        <v>579</v>
      </c>
      <c r="E580" s="3">
        <f t="shared" ca="1" si="31"/>
        <v>0.51</v>
      </c>
      <c r="F580" s="4">
        <f t="shared" ref="F580:F643" ca="1" si="32">IF(E580=E579,F579+1,1)</f>
        <v>20</v>
      </c>
      <c r="G580" s="5">
        <f ca="1">Graphs!$E$5-Data!A580</f>
        <v>42</v>
      </c>
      <c r="H580" s="9">
        <f ca="1">C580-Graphs!$E$6</f>
        <v>-0.42000000000000004</v>
      </c>
      <c r="P580" t="e">
        <f ca="1">IF(E580&gt;=Graphs!$E$6,Data!F580,NA())</f>
        <v>#N/A</v>
      </c>
    </row>
    <row r="581" spans="1:16">
      <c r="A581" s="5">
        <f ca="1">CRITBINOM(Graphs!$E$5,Graphs!$C$5,RAND())</f>
        <v>56</v>
      </c>
      <c r="B581" s="2">
        <f t="shared" ca="1" si="30"/>
        <v>912</v>
      </c>
      <c r="C581" s="3">
        <f ca="1">ROUND(A581/Graphs!$E$5,3)</f>
        <v>0.56000000000000005</v>
      </c>
      <c r="D581" s="4">
        <v>580</v>
      </c>
      <c r="E581" s="3">
        <f t="shared" ca="1" si="31"/>
        <v>0.51</v>
      </c>
      <c r="F581" s="4">
        <f t="shared" ca="1" si="32"/>
        <v>21</v>
      </c>
      <c r="G581" s="5">
        <f ca="1">Graphs!$E$5-Data!A581</f>
        <v>44</v>
      </c>
      <c r="H581" s="9">
        <f ca="1">C581-Graphs!$E$6</f>
        <v>-0.43999999999999995</v>
      </c>
      <c r="P581" t="e">
        <f ca="1">IF(E581&gt;=Graphs!$E$6,Data!F581,NA())</f>
        <v>#N/A</v>
      </c>
    </row>
    <row r="582" spans="1:16">
      <c r="A582" s="5">
        <f ca="1">CRITBINOM(Graphs!$E$5,Graphs!$C$5,RAND())</f>
        <v>47</v>
      </c>
      <c r="B582" s="2">
        <f t="shared" ca="1" si="30"/>
        <v>303</v>
      </c>
      <c r="C582" s="3">
        <f ca="1">ROUND(A582/Graphs!$E$5,3)</f>
        <v>0.47</v>
      </c>
      <c r="D582" s="4">
        <v>581</v>
      </c>
      <c r="E582" s="3">
        <f t="shared" ca="1" si="31"/>
        <v>0.51</v>
      </c>
      <c r="F582" s="4">
        <f t="shared" ca="1" si="32"/>
        <v>22</v>
      </c>
      <c r="G582" s="5">
        <f ca="1">Graphs!$E$5-Data!A582</f>
        <v>53</v>
      </c>
      <c r="H582" s="9">
        <f ca="1">C582-Graphs!$E$6</f>
        <v>-0.53</v>
      </c>
      <c r="P582" t="e">
        <f ca="1">IF(E582&gt;=Graphs!$E$6,Data!F582,NA())</f>
        <v>#N/A</v>
      </c>
    </row>
    <row r="583" spans="1:16">
      <c r="A583" s="5">
        <f ca="1">CRITBINOM(Graphs!$E$5,Graphs!$C$5,RAND())</f>
        <v>60</v>
      </c>
      <c r="B583" s="2">
        <f t="shared" ca="1" si="30"/>
        <v>982</v>
      </c>
      <c r="C583" s="3">
        <f ca="1">ROUND(A583/Graphs!$E$5,3)</f>
        <v>0.6</v>
      </c>
      <c r="D583" s="4">
        <v>582</v>
      </c>
      <c r="E583" s="3">
        <f t="shared" ca="1" si="31"/>
        <v>0.51</v>
      </c>
      <c r="F583" s="4">
        <f t="shared" ca="1" si="32"/>
        <v>23</v>
      </c>
      <c r="G583" s="5">
        <f ca="1">Graphs!$E$5-Data!A583</f>
        <v>40</v>
      </c>
      <c r="H583" s="9">
        <f ca="1">C583-Graphs!$E$6</f>
        <v>-0.4</v>
      </c>
      <c r="P583" t="e">
        <f ca="1">IF(E583&gt;=Graphs!$E$6,Data!F583,NA())</f>
        <v>#N/A</v>
      </c>
    </row>
    <row r="584" spans="1:16">
      <c r="A584" s="5">
        <f ca="1">CRITBINOM(Graphs!$E$5,Graphs!$C$5,RAND())</f>
        <v>48</v>
      </c>
      <c r="B584" s="2">
        <f t="shared" ca="1" si="30"/>
        <v>388</v>
      </c>
      <c r="C584" s="3">
        <f ca="1">ROUND(A584/Graphs!$E$5,3)</f>
        <v>0.48</v>
      </c>
      <c r="D584" s="4">
        <v>583</v>
      </c>
      <c r="E584" s="3">
        <f t="shared" ca="1" si="31"/>
        <v>0.51</v>
      </c>
      <c r="F584" s="4">
        <f t="shared" ca="1" si="32"/>
        <v>24</v>
      </c>
      <c r="G584" s="5">
        <f ca="1">Graphs!$E$5-Data!A584</f>
        <v>52</v>
      </c>
      <c r="H584" s="9">
        <f ca="1">C584-Graphs!$E$6</f>
        <v>-0.52</v>
      </c>
      <c r="P584" t="e">
        <f ca="1">IF(E584&gt;=Graphs!$E$6,Data!F584,NA())</f>
        <v>#N/A</v>
      </c>
    </row>
    <row r="585" spans="1:16">
      <c r="A585" s="5">
        <f ca="1">CRITBINOM(Graphs!$E$5,Graphs!$C$5,RAND())</f>
        <v>50</v>
      </c>
      <c r="B585" s="2">
        <f t="shared" ca="1" si="30"/>
        <v>559</v>
      </c>
      <c r="C585" s="3">
        <f ca="1">ROUND(A585/Graphs!$E$5,3)</f>
        <v>0.5</v>
      </c>
      <c r="D585" s="4">
        <v>584</v>
      </c>
      <c r="E585" s="3">
        <f t="shared" ca="1" si="31"/>
        <v>0.51</v>
      </c>
      <c r="F585" s="4">
        <f t="shared" ca="1" si="32"/>
        <v>25</v>
      </c>
      <c r="G585" s="5">
        <f ca="1">Graphs!$E$5-Data!A585</f>
        <v>50</v>
      </c>
      <c r="H585" s="9">
        <f ca="1">C585-Graphs!$E$6</f>
        <v>-0.5</v>
      </c>
      <c r="P585" t="e">
        <f ca="1">IF(E585&gt;=Graphs!$E$6,Data!F585,NA())</f>
        <v>#N/A</v>
      </c>
    </row>
    <row r="586" spans="1:16">
      <c r="A586" s="5">
        <f ca="1">CRITBINOM(Graphs!$E$5,Graphs!$C$5,RAND())</f>
        <v>52</v>
      </c>
      <c r="B586" s="2">
        <f t="shared" ca="1" si="30"/>
        <v>693</v>
      </c>
      <c r="C586" s="3">
        <f ca="1">ROUND(A586/Graphs!$E$5,3)</f>
        <v>0.52</v>
      </c>
      <c r="D586" s="4">
        <v>585</v>
      </c>
      <c r="E586" s="3">
        <f t="shared" ca="1" si="31"/>
        <v>0.51</v>
      </c>
      <c r="F586" s="4">
        <f t="shared" ca="1" si="32"/>
        <v>26</v>
      </c>
      <c r="G586" s="5">
        <f ca="1">Graphs!$E$5-Data!A586</f>
        <v>48</v>
      </c>
      <c r="H586" s="9">
        <f ca="1">C586-Graphs!$E$6</f>
        <v>-0.48</v>
      </c>
      <c r="P586" t="e">
        <f ca="1">IF(E586&gt;=Graphs!$E$6,Data!F586,NA())</f>
        <v>#N/A</v>
      </c>
    </row>
    <row r="587" spans="1:16">
      <c r="A587" s="5">
        <f ca="1">CRITBINOM(Graphs!$E$5,Graphs!$C$5,RAND())</f>
        <v>48</v>
      </c>
      <c r="B587" s="2">
        <f t="shared" ca="1" si="30"/>
        <v>388</v>
      </c>
      <c r="C587" s="3">
        <f ca="1">ROUND(A587/Graphs!$E$5,3)</f>
        <v>0.48</v>
      </c>
      <c r="D587" s="4">
        <v>586</v>
      </c>
      <c r="E587" s="3">
        <f t="shared" ca="1" si="31"/>
        <v>0.51</v>
      </c>
      <c r="F587" s="4">
        <f t="shared" ca="1" si="32"/>
        <v>27</v>
      </c>
      <c r="G587" s="5">
        <f ca="1">Graphs!$E$5-Data!A587</f>
        <v>52</v>
      </c>
      <c r="H587" s="9">
        <f ca="1">C587-Graphs!$E$6</f>
        <v>-0.52</v>
      </c>
      <c r="P587" t="e">
        <f ca="1">IF(E587&gt;=Graphs!$E$6,Data!F587,NA())</f>
        <v>#N/A</v>
      </c>
    </row>
    <row r="588" spans="1:16">
      <c r="A588" s="5">
        <f ca="1">CRITBINOM(Graphs!$E$5,Graphs!$C$5,RAND())</f>
        <v>47</v>
      </c>
      <c r="B588" s="2">
        <f t="shared" ca="1" si="30"/>
        <v>303</v>
      </c>
      <c r="C588" s="3">
        <f ca="1">ROUND(A588/Graphs!$E$5,3)</f>
        <v>0.47</v>
      </c>
      <c r="D588" s="4">
        <v>587</v>
      </c>
      <c r="E588" s="3">
        <f t="shared" ca="1" si="31"/>
        <v>0.51</v>
      </c>
      <c r="F588" s="4">
        <f t="shared" ca="1" si="32"/>
        <v>28</v>
      </c>
      <c r="G588" s="5">
        <f ca="1">Graphs!$E$5-Data!A588</f>
        <v>53</v>
      </c>
      <c r="H588" s="9">
        <f ca="1">C588-Graphs!$E$6</f>
        <v>-0.53</v>
      </c>
      <c r="P588" t="e">
        <f ca="1">IF(E588&gt;=Graphs!$E$6,Data!F588,NA())</f>
        <v>#N/A</v>
      </c>
    </row>
    <row r="589" spans="1:16">
      <c r="A589" s="5">
        <f ca="1">CRITBINOM(Graphs!$E$5,Graphs!$C$5,RAND())</f>
        <v>52</v>
      </c>
      <c r="B589" s="2">
        <f t="shared" ca="1" si="30"/>
        <v>693</v>
      </c>
      <c r="C589" s="3">
        <f ca="1">ROUND(A589/Graphs!$E$5,3)</f>
        <v>0.52</v>
      </c>
      <c r="D589" s="4">
        <v>588</v>
      </c>
      <c r="E589" s="3">
        <f t="shared" ca="1" si="31"/>
        <v>0.51</v>
      </c>
      <c r="F589" s="4">
        <f t="shared" ca="1" si="32"/>
        <v>29</v>
      </c>
      <c r="G589" s="5">
        <f ca="1">Graphs!$E$5-Data!A589</f>
        <v>48</v>
      </c>
      <c r="H589" s="9">
        <f ca="1">C589-Graphs!$E$6</f>
        <v>-0.48</v>
      </c>
      <c r="P589" t="e">
        <f ca="1">IF(E589&gt;=Graphs!$E$6,Data!F589,NA())</f>
        <v>#N/A</v>
      </c>
    </row>
    <row r="590" spans="1:16">
      <c r="A590" s="5">
        <f ca="1">CRITBINOM(Graphs!$E$5,Graphs!$C$5,RAND())</f>
        <v>45</v>
      </c>
      <c r="B590" s="2">
        <f t="shared" ca="1" si="30"/>
        <v>195</v>
      </c>
      <c r="C590" s="3">
        <f ca="1">ROUND(A590/Graphs!$E$5,3)</f>
        <v>0.45</v>
      </c>
      <c r="D590" s="4">
        <v>589</v>
      </c>
      <c r="E590" s="3">
        <f t="shared" ca="1" si="31"/>
        <v>0.51</v>
      </c>
      <c r="F590" s="4">
        <f t="shared" ca="1" si="32"/>
        <v>30</v>
      </c>
      <c r="G590" s="5">
        <f ca="1">Graphs!$E$5-Data!A590</f>
        <v>55</v>
      </c>
      <c r="H590" s="9">
        <f ca="1">C590-Graphs!$E$6</f>
        <v>-0.55000000000000004</v>
      </c>
      <c r="P590" t="e">
        <f ca="1">IF(E590&gt;=Graphs!$E$6,Data!F590,NA())</f>
        <v>#N/A</v>
      </c>
    </row>
    <row r="591" spans="1:16">
      <c r="A591" s="5">
        <f ca="1">CRITBINOM(Graphs!$E$5,Graphs!$C$5,RAND())</f>
        <v>45</v>
      </c>
      <c r="B591" s="2">
        <f t="shared" ca="1" si="30"/>
        <v>195</v>
      </c>
      <c r="C591" s="3">
        <f ca="1">ROUND(A591/Graphs!$E$5,3)</f>
        <v>0.45</v>
      </c>
      <c r="D591" s="4">
        <v>590</v>
      </c>
      <c r="E591" s="3">
        <f t="shared" ca="1" si="31"/>
        <v>0.51</v>
      </c>
      <c r="F591" s="4">
        <f t="shared" ca="1" si="32"/>
        <v>31</v>
      </c>
      <c r="G591" s="5">
        <f ca="1">Graphs!$E$5-Data!A591</f>
        <v>55</v>
      </c>
      <c r="H591" s="9">
        <f ca="1">C591-Graphs!$E$6</f>
        <v>-0.55000000000000004</v>
      </c>
      <c r="P591" t="e">
        <f ca="1">IF(E591&gt;=Graphs!$E$6,Data!F591,NA())</f>
        <v>#N/A</v>
      </c>
    </row>
    <row r="592" spans="1:16">
      <c r="A592" s="5">
        <f ca="1">CRITBINOM(Graphs!$E$5,Graphs!$C$5,RAND())</f>
        <v>50</v>
      </c>
      <c r="B592" s="2">
        <f t="shared" ca="1" si="30"/>
        <v>559</v>
      </c>
      <c r="C592" s="3">
        <f ca="1">ROUND(A592/Graphs!$E$5,3)</f>
        <v>0.5</v>
      </c>
      <c r="D592" s="4">
        <v>591</v>
      </c>
      <c r="E592" s="3">
        <f t="shared" ca="1" si="31"/>
        <v>0.51</v>
      </c>
      <c r="F592" s="4">
        <f t="shared" ca="1" si="32"/>
        <v>32</v>
      </c>
      <c r="G592" s="5">
        <f ca="1">Graphs!$E$5-Data!A592</f>
        <v>50</v>
      </c>
      <c r="H592" s="9">
        <f ca="1">C592-Graphs!$E$6</f>
        <v>-0.5</v>
      </c>
      <c r="P592" t="e">
        <f ca="1">IF(E592&gt;=Graphs!$E$6,Data!F592,NA())</f>
        <v>#N/A</v>
      </c>
    </row>
    <row r="593" spans="1:16">
      <c r="A593" s="5">
        <f ca="1">CRITBINOM(Graphs!$E$5,Graphs!$C$5,RAND())</f>
        <v>49</v>
      </c>
      <c r="B593" s="2">
        <f t="shared" ca="1" si="30"/>
        <v>477</v>
      </c>
      <c r="C593" s="3">
        <f ca="1">ROUND(A593/Graphs!$E$5,3)</f>
        <v>0.49</v>
      </c>
      <c r="D593" s="4">
        <v>592</v>
      </c>
      <c r="E593" s="3">
        <f t="shared" ca="1" si="31"/>
        <v>0.51</v>
      </c>
      <c r="F593" s="4">
        <f t="shared" ca="1" si="32"/>
        <v>33</v>
      </c>
      <c r="G593" s="5">
        <f ca="1">Graphs!$E$5-Data!A593</f>
        <v>51</v>
      </c>
      <c r="H593" s="9">
        <f ca="1">C593-Graphs!$E$6</f>
        <v>-0.51</v>
      </c>
      <c r="P593" t="e">
        <f ca="1">IF(E593&gt;=Graphs!$E$6,Data!F593,NA())</f>
        <v>#N/A</v>
      </c>
    </row>
    <row r="594" spans="1:16">
      <c r="A594" s="5">
        <f ca="1">CRITBINOM(Graphs!$E$5,Graphs!$C$5,RAND())</f>
        <v>55</v>
      </c>
      <c r="B594" s="2">
        <f t="shared" ca="1" si="30"/>
        <v>871</v>
      </c>
      <c r="C594" s="3">
        <f ca="1">ROUND(A594/Graphs!$E$5,3)</f>
        <v>0.55000000000000004</v>
      </c>
      <c r="D594" s="4">
        <v>593</v>
      </c>
      <c r="E594" s="3">
        <f t="shared" ca="1" si="31"/>
        <v>0.51</v>
      </c>
      <c r="F594" s="4">
        <f t="shared" ca="1" si="32"/>
        <v>34</v>
      </c>
      <c r="G594" s="5">
        <f ca="1">Graphs!$E$5-Data!A594</f>
        <v>45</v>
      </c>
      <c r="H594" s="9">
        <f ca="1">C594-Graphs!$E$6</f>
        <v>-0.44999999999999996</v>
      </c>
      <c r="P594" t="e">
        <f ca="1">IF(E594&gt;=Graphs!$E$6,Data!F594,NA())</f>
        <v>#N/A</v>
      </c>
    </row>
    <row r="595" spans="1:16">
      <c r="A595" s="5">
        <f ca="1">CRITBINOM(Graphs!$E$5,Graphs!$C$5,RAND())</f>
        <v>55</v>
      </c>
      <c r="B595" s="2">
        <f t="shared" ca="1" si="30"/>
        <v>871</v>
      </c>
      <c r="C595" s="3">
        <f ca="1">ROUND(A595/Graphs!$E$5,3)</f>
        <v>0.55000000000000004</v>
      </c>
      <c r="D595" s="4">
        <v>594</v>
      </c>
      <c r="E595" s="3">
        <f t="shared" ca="1" si="31"/>
        <v>0.51</v>
      </c>
      <c r="F595" s="4">
        <f t="shared" ca="1" si="32"/>
        <v>35</v>
      </c>
      <c r="G595" s="5">
        <f ca="1">Graphs!$E$5-Data!A595</f>
        <v>45</v>
      </c>
      <c r="H595" s="9">
        <f ca="1">C595-Graphs!$E$6</f>
        <v>-0.44999999999999996</v>
      </c>
      <c r="P595" t="e">
        <f ca="1">IF(E595&gt;=Graphs!$E$6,Data!F595,NA())</f>
        <v>#N/A</v>
      </c>
    </row>
    <row r="596" spans="1:16">
      <c r="A596" s="5">
        <f ca="1">CRITBINOM(Graphs!$E$5,Graphs!$C$5,RAND())</f>
        <v>47</v>
      </c>
      <c r="B596" s="2">
        <f t="shared" ca="1" si="30"/>
        <v>303</v>
      </c>
      <c r="C596" s="3">
        <f ca="1">ROUND(A596/Graphs!$E$5,3)</f>
        <v>0.47</v>
      </c>
      <c r="D596" s="4">
        <v>595</v>
      </c>
      <c r="E596" s="3">
        <f t="shared" ca="1" si="31"/>
        <v>0.51</v>
      </c>
      <c r="F596" s="4">
        <f t="shared" ca="1" si="32"/>
        <v>36</v>
      </c>
      <c r="G596" s="5">
        <f ca="1">Graphs!$E$5-Data!A596</f>
        <v>53</v>
      </c>
      <c r="H596" s="9">
        <f ca="1">C596-Graphs!$E$6</f>
        <v>-0.53</v>
      </c>
      <c r="P596" t="e">
        <f ca="1">IF(E596&gt;=Graphs!$E$6,Data!F596,NA())</f>
        <v>#N/A</v>
      </c>
    </row>
    <row r="597" spans="1:16">
      <c r="A597" s="5">
        <f ca="1">CRITBINOM(Graphs!$E$5,Graphs!$C$5,RAND())</f>
        <v>50</v>
      </c>
      <c r="B597" s="2">
        <f t="shared" ca="1" si="30"/>
        <v>559</v>
      </c>
      <c r="C597" s="3">
        <f ca="1">ROUND(A597/Graphs!$E$5,3)</f>
        <v>0.5</v>
      </c>
      <c r="D597" s="4">
        <v>596</v>
      </c>
      <c r="E597" s="3">
        <f t="shared" ca="1" si="31"/>
        <v>0.51</v>
      </c>
      <c r="F597" s="4">
        <f t="shared" ca="1" si="32"/>
        <v>37</v>
      </c>
      <c r="G597" s="5">
        <f ca="1">Graphs!$E$5-Data!A597</f>
        <v>50</v>
      </c>
      <c r="H597" s="9">
        <f ca="1">C597-Graphs!$E$6</f>
        <v>-0.5</v>
      </c>
      <c r="P597" t="e">
        <f ca="1">IF(E597&gt;=Graphs!$E$6,Data!F597,NA())</f>
        <v>#N/A</v>
      </c>
    </row>
    <row r="598" spans="1:16">
      <c r="A598" s="5">
        <f ca="1">CRITBINOM(Graphs!$E$5,Graphs!$C$5,RAND())</f>
        <v>44</v>
      </c>
      <c r="B598" s="2">
        <f t="shared" ca="1" si="30"/>
        <v>151</v>
      </c>
      <c r="C598" s="3">
        <f ca="1">ROUND(A598/Graphs!$E$5,3)</f>
        <v>0.44</v>
      </c>
      <c r="D598" s="4">
        <v>597</v>
      </c>
      <c r="E598" s="3">
        <f t="shared" ca="1" si="31"/>
        <v>0.51</v>
      </c>
      <c r="F598" s="4">
        <f t="shared" ca="1" si="32"/>
        <v>38</v>
      </c>
      <c r="G598" s="5">
        <f ca="1">Graphs!$E$5-Data!A598</f>
        <v>56</v>
      </c>
      <c r="H598" s="9">
        <f ca="1">C598-Graphs!$E$6</f>
        <v>-0.56000000000000005</v>
      </c>
      <c r="P598" t="e">
        <f ca="1">IF(E598&gt;=Graphs!$E$6,Data!F598,NA())</f>
        <v>#N/A</v>
      </c>
    </row>
    <row r="599" spans="1:16">
      <c r="A599" s="5">
        <f ca="1">CRITBINOM(Graphs!$E$5,Graphs!$C$5,RAND())</f>
        <v>52</v>
      </c>
      <c r="B599" s="2">
        <f t="shared" ca="1" si="30"/>
        <v>693</v>
      </c>
      <c r="C599" s="3">
        <f ca="1">ROUND(A599/Graphs!$E$5,3)</f>
        <v>0.52</v>
      </c>
      <c r="D599" s="4">
        <v>598</v>
      </c>
      <c r="E599" s="3">
        <f t="shared" ca="1" si="31"/>
        <v>0.51</v>
      </c>
      <c r="F599" s="4">
        <f t="shared" ca="1" si="32"/>
        <v>39</v>
      </c>
      <c r="G599" s="5">
        <f ca="1">Graphs!$E$5-Data!A599</f>
        <v>48</v>
      </c>
      <c r="H599" s="9">
        <f ca="1">C599-Graphs!$E$6</f>
        <v>-0.48</v>
      </c>
      <c r="P599" t="e">
        <f ca="1">IF(E599&gt;=Graphs!$E$6,Data!F599,NA())</f>
        <v>#N/A</v>
      </c>
    </row>
    <row r="600" spans="1:16">
      <c r="A600" s="5">
        <f ca="1">CRITBINOM(Graphs!$E$5,Graphs!$C$5,RAND())</f>
        <v>54</v>
      </c>
      <c r="B600" s="2">
        <f t="shared" ca="1" si="30"/>
        <v>823</v>
      </c>
      <c r="C600" s="3">
        <f ca="1">ROUND(A600/Graphs!$E$5,3)</f>
        <v>0.54</v>
      </c>
      <c r="D600" s="4">
        <v>599</v>
      </c>
      <c r="E600" s="3">
        <f t="shared" ca="1" si="31"/>
        <v>0.51</v>
      </c>
      <c r="F600" s="4">
        <f t="shared" ca="1" si="32"/>
        <v>40</v>
      </c>
      <c r="G600" s="5">
        <f ca="1">Graphs!$E$5-Data!A600</f>
        <v>46</v>
      </c>
      <c r="H600" s="9">
        <f ca="1">C600-Graphs!$E$6</f>
        <v>-0.45999999999999996</v>
      </c>
      <c r="P600" t="e">
        <f ca="1">IF(E600&gt;=Graphs!$E$6,Data!F600,NA())</f>
        <v>#N/A</v>
      </c>
    </row>
    <row r="601" spans="1:16">
      <c r="A601" s="5">
        <f ca="1">CRITBINOM(Graphs!$E$5,Graphs!$C$5,RAND())</f>
        <v>56</v>
      </c>
      <c r="B601" s="2">
        <f t="shared" ca="1" si="30"/>
        <v>912</v>
      </c>
      <c r="C601" s="3">
        <f ca="1">ROUND(A601/Graphs!$E$5,3)</f>
        <v>0.56000000000000005</v>
      </c>
      <c r="D601" s="4">
        <v>600</v>
      </c>
      <c r="E601" s="3">
        <f t="shared" ca="1" si="31"/>
        <v>0.51</v>
      </c>
      <c r="F601" s="4">
        <f t="shared" ca="1" si="32"/>
        <v>41</v>
      </c>
      <c r="G601" s="5">
        <f ca="1">Graphs!$E$5-Data!A601</f>
        <v>44</v>
      </c>
      <c r="H601" s="9">
        <f ca="1">C601-Graphs!$E$6</f>
        <v>-0.43999999999999995</v>
      </c>
      <c r="P601" t="e">
        <f ca="1">IF(E601&gt;=Graphs!$E$6,Data!F601,NA())</f>
        <v>#N/A</v>
      </c>
    </row>
    <row r="602" spans="1:16">
      <c r="A602" s="5">
        <f ca="1">CRITBINOM(Graphs!$E$5,Graphs!$C$5,RAND())</f>
        <v>38</v>
      </c>
      <c r="B602" s="2">
        <f t="shared" ca="1" si="30"/>
        <v>20</v>
      </c>
      <c r="C602" s="3">
        <f ca="1">ROUND(A602/Graphs!$E$5,3)</f>
        <v>0.38</v>
      </c>
      <c r="D602" s="4">
        <v>601</v>
      </c>
      <c r="E602" s="3">
        <f t="shared" ca="1" si="31"/>
        <v>0.51</v>
      </c>
      <c r="F602" s="4">
        <f t="shared" ca="1" si="32"/>
        <v>42</v>
      </c>
      <c r="G602" s="5">
        <f ca="1">Graphs!$E$5-Data!A602</f>
        <v>62</v>
      </c>
      <c r="H602" s="9">
        <f ca="1">C602-Graphs!$E$6</f>
        <v>-0.62</v>
      </c>
      <c r="P602" t="e">
        <f ca="1">IF(E602&gt;=Graphs!$E$6,Data!F602,NA())</f>
        <v>#N/A</v>
      </c>
    </row>
    <row r="603" spans="1:16">
      <c r="A603" s="5">
        <f ca="1">CRITBINOM(Graphs!$E$5,Graphs!$C$5,RAND())</f>
        <v>57</v>
      </c>
      <c r="B603" s="2">
        <f t="shared" ca="1" si="30"/>
        <v>942</v>
      </c>
      <c r="C603" s="3">
        <f ca="1">ROUND(A603/Graphs!$E$5,3)</f>
        <v>0.56999999999999995</v>
      </c>
      <c r="D603" s="4">
        <v>602</v>
      </c>
      <c r="E603" s="3">
        <f t="shared" ca="1" si="31"/>
        <v>0.51</v>
      </c>
      <c r="F603" s="4">
        <f t="shared" ca="1" si="32"/>
        <v>43</v>
      </c>
      <c r="G603" s="5">
        <f ca="1">Graphs!$E$5-Data!A603</f>
        <v>43</v>
      </c>
      <c r="H603" s="9">
        <f ca="1">C603-Graphs!$E$6</f>
        <v>-0.43000000000000005</v>
      </c>
      <c r="P603" t="e">
        <f ca="1">IF(E603&gt;=Graphs!$E$6,Data!F603,NA())</f>
        <v>#N/A</v>
      </c>
    </row>
    <row r="604" spans="1:16">
      <c r="A604" s="5">
        <f ca="1">CRITBINOM(Graphs!$E$5,Graphs!$C$5,RAND())</f>
        <v>59</v>
      </c>
      <c r="B604" s="2">
        <f t="shared" ca="1" si="30"/>
        <v>976</v>
      </c>
      <c r="C604" s="3">
        <f ca="1">ROUND(A604/Graphs!$E$5,3)</f>
        <v>0.59</v>
      </c>
      <c r="D604" s="4">
        <v>603</v>
      </c>
      <c r="E604" s="3">
        <f t="shared" ca="1" si="31"/>
        <v>0.51</v>
      </c>
      <c r="F604" s="4">
        <f t="shared" ca="1" si="32"/>
        <v>44</v>
      </c>
      <c r="G604" s="5">
        <f ca="1">Graphs!$E$5-Data!A604</f>
        <v>41</v>
      </c>
      <c r="H604" s="9">
        <f ca="1">C604-Graphs!$E$6</f>
        <v>-0.41000000000000003</v>
      </c>
      <c r="P604" t="e">
        <f ca="1">IF(E604&gt;=Graphs!$E$6,Data!F604,NA())</f>
        <v>#N/A</v>
      </c>
    </row>
    <row r="605" spans="1:16">
      <c r="A605" s="5">
        <f ca="1">CRITBINOM(Graphs!$E$5,Graphs!$C$5,RAND())</f>
        <v>47</v>
      </c>
      <c r="B605" s="2">
        <f t="shared" ca="1" si="30"/>
        <v>303</v>
      </c>
      <c r="C605" s="3">
        <f ca="1">ROUND(A605/Graphs!$E$5,3)</f>
        <v>0.47</v>
      </c>
      <c r="D605" s="4">
        <v>604</v>
      </c>
      <c r="E605" s="3">
        <f t="shared" ca="1" si="31"/>
        <v>0.51</v>
      </c>
      <c r="F605" s="4">
        <f t="shared" ca="1" si="32"/>
        <v>45</v>
      </c>
      <c r="G605" s="5">
        <f ca="1">Graphs!$E$5-Data!A605</f>
        <v>53</v>
      </c>
      <c r="H605" s="9">
        <f ca="1">C605-Graphs!$E$6</f>
        <v>-0.53</v>
      </c>
      <c r="P605" t="e">
        <f ca="1">IF(E605&gt;=Graphs!$E$6,Data!F605,NA())</f>
        <v>#N/A</v>
      </c>
    </row>
    <row r="606" spans="1:16">
      <c r="A606" s="5">
        <f ca="1">CRITBINOM(Graphs!$E$5,Graphs!$C$5,RAND())</f>
        <v>49</v>
      </c>
      <c r="B606" s="2">
        <f t="shared" ca="1" si="30"/>
        <v>477</v>
      </c>
      <c r="C606" s="3">
        <f ca="1">ROUND(A606/Graphs!$E$5,3)</f>
        <v>0.49</v>
      </c>
      <c r="D606" s="4">
        <v>605</v>
      </c>
      <c r="E606" s="3">
        <f t="shared" ca="1" si="31"/>
        <v>0.51</v>
      </c>
      <c r="F606" s="4">
        <f t="shared" ca="1" si="32"/>
        <v>46</v>
      </c>
      <c r="G606" s="5">
        <f ca="1">Graphs!$E$5-Data!A606</f>
        <v>51</v>
      </c>
      <c r="H606" s="9">
        <f ca="1">C606-Graphs!$E$6</f>
        <v>-0.51</v>
      </c>
      <c r="P606" t="e">
        <f ca="1">IF(E606&gt;=Graphs!$E$6,Data!F606,NA())</f>
        <v>#N/A</v>
      </c>
    </row>
    <row r="607" spans="1:16">
      <c r="A607" s="5">
        <f ca="1">CRITBINOM(Graphs!$E$5,Graphs!$C$5,RAND())</f>
        <v>42</v>
      </c>
      <c r="B607" s="2">
        <f t="shared" ca="1" si="30"/>
        <v>77</v>
      </c>
      <c r="C607" s="3">
        <f ca="1">ROUND(A607/Graphs!$E$5,3)</f>
        <v>0.42</v>
      </c>
      <c r="D607" s="4">
        <v>606</v>
      </c>
      <c r="E607" s="3">
        <f t="shared" ca="1" si="31"/>
        <v>0.51</v>
      </c>
      <c r="F607" s="4">
        <f t="shared" ca="1" si="32"/>
        <v>47</v>
      </c>
      <c r="G607" s="5">
        <f ca="1">Graphs!$E$5-Data!A607</f>
        <v>58</v>
      </c>
      <c r="H607" s="9">
        <f ca="1">C607-Graphs!$E$6</f>
        <v>-0.58000000000000007</v>
      </c>
      <c r="P607" t="e">
        <f ca="1">IF(E607&gt;=Graphs!$E$6,Data!F607,NA())</f>
        <v>#N/A</v>
      </c>
    </row>
    <row r="608" spans="1:16">
      <c r="A608" s="5">
        <f ca="1">CRITBINOM(Graphs!$E$5,Graphs!$C$5,RAND())</f>
        <v>52</v>
      </c>
      <c r="B608" s="2">
        <f t="shared" ca="1" si="30"/>
        <v>693</v>
      </c>
      <c r="C608" s="3">
        <f ca="1">ROUND(A608/Graphs!$E$5,3)</f>
        <v>0.52</v>
      </c>
      <c r="D608" s="4">
        <v>607</v>
      </c>
      <c r="E608" s="3">
        <f t="shared" ca="1" si="31"/>
        <v>0.51</v>
      </c>
      <c r="F608" s="4">
        <f t="shared" ca="1" si="32"/>
        <v>48</v>
      </c>
      <c r="G608" s="5">
        <f ca="1">Graphs!$E$5-Data!A608</f>
        <v>48</v>
      </c>
      <c r="H608" s="9">
        <f ca="1">C608-Graphs!$E$6</f>
        <v>-0.48</v>
      </c>
      <c r="P608" t="e">
        <f ca="1">IF(E608&gt;=Graphs!$E$6,Data!F608,NA())</f>
        <v>#N/A</v>
      </c>
    </row>
    <row r="609" spans="1:16">
      <c r="A609" s="5">
        <f ca="1">CRITBINOM(Graphs!$E$5,Graphs!$C$5,RAND())</f>
        <v>47</v>
      </c>
      <c r="B609" s="2">
        <f t="shared" ca="1" si="30"/>
        <v>303</v>
      </c>
      <c r="C609" s="3">
        <f ca="1">ROUND(A609/Graphs!$E$5,3)</f>
        <v>0.47</v>
      </c>
      <c r="D609" s="4">
        <v>608</v>
      </c>
      <c r="E609" s="3">
        <f t="shared" ca="1" si="31"/>
        <v>0.51</v>
      </c>
      <c r="F609" s="4">
        <f t="shared" ca="1" si="32"/>
        <v>49</v>
      </c>
      <c r="G609" s="5">
        <f ca="1">Graphs!$E$5-Data!A609</f>
        <v>53</v>
      </c>
      <c r="H609" s="9">
        <f ca="1">C609-Graphs!$E$6</f>
        <v>-0.53</v>
      </c>
      <c r="P609" t="e">
        <f ca="1">IF(E609&gt;=Graphs!$E$6,Data!F609,NA())</f>
        <v>#N/A</v>
      </c>
    </row>
    <row r="610" spans="1:16">
      <c r="A610" s="5">
        <f ca="1">CRITBINOM(Graphs!$E$5,Graphs!$C$5,RAND())</f>
        <v>53</v>
      </c>
      <c r="B610" s="2">
        <f t="shared" ca="1" si="30"/>
        <v>767</v>
      </c>
      <c r="C610" s="3">
        <f ca="1">ROUND(A610/Graphs!$E$5,3)</f>
        <v>0.53</v>
      </c>
      <c r="D610" s="4">
        <v>609</v>
      </c>
      <c r="E610" s="3">
        <f t="shared" ca="1" si="31"/>
        <v>0.51</v>
      </c>
      <c r="F610" s="4">
        <f t="shared" ca="1" si="32"/>
        <v>50</v>
      </c>
      <c r="G610" s="5">
        <f ca="1">Graphs!$E$5-Data!A610</f>
        <v>47</v>
      </c>
      <c r="H610" s="9">
        <f ca="1">C610-Graphs!$E$6</f>
        <v>-0.47</v>
      </c>
      <c r="P610" t="e">
        <f ca="1">IF(E610&gt;=Graphs!$E$6,Data!F610,NA())</f>
        <v>#N/A</v>
      </c>
    </row>
    <row r="611" spans="1:16">
      <c r="A611" s="5">
        <f ca="1">CRITBINOM(Graphs!$E$5,Graphs!$C$5,RAND())</f>
        <v>44</v>
      </c>
      <c r="B611" s="2">
        <f t="shared" ca="1" si="30"/>
        <v>151</v>
      </c>
      <c r="C611" s="3">
        <f ca="1">ROUND(A611/Graphs!$E$5,3)</f>
        <v>0.44</v>
      </c>
      <c r="D611" s="4">
        <v>610</v>
      </c>
      <c r="E611" s="3">
        <f t="shared" ca="1" si="31"/>
        <v>0.51</v>
      </c>
      <c r="F611" s="4">
        <f t="shared" ca="1" si="32"/>
        <v>51</v>
      </c>
      <c r="G611" s="5">
        <f ca="1">Graphs!$E$5-Data!A611</f>
        <v>56</v>
      </c>
      <c r="H611" s="9">
        <f ca="1">C611-Graphs!$E$6</f>
        <v>-0.56000000000000005</v>
      </c>
      <c r="P611" t="e">
        <f ca="1">IF(E611&gt;=Graphs!$E$6,Data!F611,NA())</f>
        <v>#N/A</v>
      </c>
    </row>
    <row r="612" spans="1:16">
      <c r="A612" s="5">
        <f ca="1">CRITBINOM(Graphs!$E$5,Graphs!$C$5,RAND())</f>
        <v>44</v>
      </c>
      <c r="B612" s="2">
        <f t="shared" ca="1" si="30"/>
        <v>151</v>
      </c>
      <c r="C612" s="3">
        <f ca="1">ROUND(A612/Graphs!$E$5,3)</f>
        <v>0.44</v>
      </c>
      <c r="D612" s="4">
        <v>611</v>
      </c>
      <c r="E612" s="3">
        <f t="shared" ca="1" si="31"/>
        <v>0.51</v>
      </c>
      <c r="F612" s="4">
        <f t="shared" ca="1" si="32"/>
        <v>52</v>
      </c>
      <c r="G612" s="5">
        <f ca="1">Graphs!$E$5-Data!A612</f>
        <v>56</v>
      </c>
      <c r="H612" s="9">
        <f ca="1">C612-Graphs!$E$6</f>
        <v>-0.56000000000000005</v>
      </c>
      <c r="P612" t="e">
        <f ca="1">IF(E612&gt;=Graphs!$E$6,Data!F612,NA())</f>
        <v>#N/A</v>
      </c>
    </row>
    <row r="613" spans="1:16">
      <c r="A613" s="5">
        <f ca="1">CRITBINOM(Graphs!$E$5,Graphs!$C$5,RAND())</f>
        <v>42</v>
      </c>
      <c r="B613" s="2">
        <f t="shared" ca="1" si="30"/>
        <v>77</v>
      </c>
      <c r="C613" s="3">
        <f ca="1">ROUND(A613/Graphs!$E$5,3)</f>
        <v>0.42</v>
      </c>
      <c r="D613" s="4">
        <v>612</v>
      </c>
      <c r="E613" s="3">
        <f t="shared" ca="1" si="31"/>
        <v>0.51</v>
      </c>
      <c r="F613" s="4">
        <f t="shared" ca="1" si="32"/>
        <v>53</v>
      </c>
      <c r="G613" s="5">
        <f ca="1">Graphs!$E$5-Data!A613</f>
        <v>58</v>
      </c>
      <c r="H613" s="9">
        <f ca="1">C613-Graphs!$E$6</f>
        <v>-0.58000000000000007</v>
      </c>
      <c r="P613" t="e">
        <f ca="1">IF(E613&gt;=Graphs!$E$6,Data!F613,NA())</f>
        <v>#N/A</v>
      </c>
    </row>
    <row r="614" spans="1:16">
      <c r="A614" s="5">
        <f ca="1">CRITBINOM(Graphs!$E$5,Graphs!$C$5,RAND())</f>
        <v>50</v>
      </c>
      <c r="B614" s="2">
        <f t="shared" ca="1" si="30"/>
        <v>559</v>
      </c>
      <c r="C614" s="3">
        <f ca="1">ROUND(A614/Graphs!$E$5,3)</f>
        <v>0.5</v>
      </c>
      <c r="D614" s="4">
        <v>613</v>
      </c>
      <c r="E614" s="3">
        <f t="shared" ca="1" si="31"/>
        <v>0.51</v>
      </c>
      <c r="F614" s="4">
        <f t="shared" ca="1" si="32"/>
        <v>54</v>
      </c>
      <c r="G614" s="5">
        <f ca="1">Graphs!$E$5-Data!A614</f>
        <v>50</v>
      </c>
      <c r="H614" s="9">
        <f ca="1">C614-Graphs!$E$6</f>
        <v>-0.5</v>
      </c>
      <c r="P614" t="e">
        <f ca="1">IF(E614&gt;=Graphs!$E$6,Data!F614,NA())</f>
        <v>#N/A</v>
      </c>
    </row>
    <row r="615" spans="1:16">
      <c r="A615" s="5">
        <f ca="1">CRITBINOM(Graphs!$E$5,Graphs!$C$5,RAND())</f>
        <v>54</v>
      </c>
      <c r="B615" s="2">
        <f t="shared" ca="1" si="30"/>
        <v>823</v>
      </c>
      <c r="C615" s="3">
        <f ca="1">ROUND(A615/Graphs!$E$5,3)</f>
        <v>0.54</v>
      </c>
      <c r="D615" s="4">
        <v>614</v>
      </c>
      <c r="E615" s="3">
        <f t="shared" ca="1" si="31"/>
        <v>0.51</v>
      </c>
      <c r="F615" s="4">
        <f t="shared" ca="1" si="32"/>
        <v>55</v>
      </c>
      <c r="G615" s="5">
        <f ca="1">Graphs!$E$5-Data!A615</f>
        <v>46</v>
      </c>
      <c r="H615" s="9">
        <f ca="1">C615-Graphs!$E$6</f>
        <v>-0.45999999999999996</v>
      </c>
      <c r="P615" t="e">
        <f ca="1">IF(E615&gt;=Graphs!$E$6,Data!F615,NA())</f>
        <v>#N/A</v>
      </c>
    </row>
    <row r="616" spans="1:16">
      <c r="A616" s="5">
        <f ca="1">CRITBINOM(Graphs!$E$5,Graphs!$C$5,RAND())</f>
        <v>57</v>
      </c>
      <c r="B616" s="2">
        <f t="shared" ca="1" si="30"/>
        <v>942</v>
      </c>
      <c r="C616" s="3">
        <f ca="1">ROUND(A616/Graphs!$E$5,3)</f>
        <v>0.56999999999999995</v>
      </c>
      <c r="D616" s="4">
        <v>615</v>
      </c>
      <c r="E616" s="3">
        <f t="shared" ca="1" si="31"/>
        <v>0.51</v>
      </c>
      <c r="F616" s="4">
        <f t="shared" ca="1" si="32"/>
        <v>56</v>
      </c>
      <c r="G616" s="5">
        <f ca="1">Graphs!$E$5-Data!A616</f>
        <v>43</v>
      </c>
      <c r="H616" s="9">
        <f ca="1">C616-Graphs!$E$6</f>
        <v>-0.43000000000000005</v>
      </c>
      <c r="P616" t="e">
        <f ca="1">IF(E616&gt;=Graphs!$E$6,Data!F616,NA())</f>
        <v>#N/A</v>
      </c>
    </row>
    <row r="617" spans="1:16">
      <c r="A617" s="5">
        <f ca="1">CRITBINOM(Graphs!$E$5,Graphs!$C$5,RAND())</f>
        <v>43</v>
      </c>
      <c r="B617" s="2">
        <f t="shared" ca="1" si="30"/>
        <v>116</v>
      </c>
      <c r="C617" s="3">
        <f ca="1">ROUND(A617/Graphs!$E$5,3)</f>
        <v>0.43</v>
      </c>
      <c r="D617" s="4">
        <v>616</v>
      </c>
      <c r="E617" s="3">
        <f t="shared" ca="1" si="31"/>
        <v>0.51</v>
      </c>
      <c r="F617" s="4">
        <f t="shared" ca="1" si="32"/>
        <v>57</v>
      </c>
      <c r="G617" s="5">
        <f ca="1">Graphs!$E$5-Data!A617</f>
        <v>57</v>
      </c>
      <c r="H617" s="9">
        <f ca="1">C617-Graphs!$E$6</f>
        <v>-0.57000000000000006</v>
      </c>
      <c r="P617" t="e">
        <f ca="1">IF(E617&gt;=Graphs!$E$6,Data!F617,NA())</f>
        <v>#N/A</v>
      </c>
    </row>
    <row r="618" spans="1:16">
      <c r="A618" s="5">
        <f ca="1">CRITBINOM(Graphs!$E$5,Graphs!$C$5,RAND())</f>
        <v>53</v>
      </c>
      <c r="B618" s="2">
        <f t="shared" ca="1" si="30"/>
        <v>767</v>
      </c>
      <c r="C618" s="3">
        <f ca="1">ROUND(A618/Graphs!$E$5,3)</f>
        <v>0.53</v>
      </c>
      <c r="D618" s="4">
        <v>617</v>
      </c>
      <c r="E618" s="3">
        <f t="shared" ca="1" si="31"/>
        <v>0.51</v>
      </c>
      <c r="F618" s="4">
        <f t="shared" ca="1" si="32"/>
        <v>58</v>
      </c>
      <c r="G618" s="5">
        <f ca="1">Graphs!$E$5-Data!A618</f>
        <v>47</v>
      </c>
      <c r="H618" s="9">
        <f ca="1">C618-Graphs!$E$6</f>
        <v>-0.47</v>
      </c>
      <c r="P618" t="e">
        <f ca="1">IF(E618&gt;=Graphs!$E$6,Data!F618,NA())</f>
        <v>#N/A</v>
      </c>
    </row>
    <row r="619" spans="1:16">
      <c r="A619" s="5">
        <f ca="1">CRITBINOM(Graphs!$E$5,Graphs!$C$5,RAND())</f>
        <v>50</v>
      </c>
      <c r="B619" s="2">
        <f t="shared" ca="1" si="30"/>
        <v>559</v>
      </c>
      <c r="C619" s="3">
        <f ca="1">ROUND(A619/Graphs!$E$5,3)</f>
        <v>0.5</v>
      </c>
      <c r="D619" s="4">
        <v>618</v>
      </c>
      <c r="E619" s="3">
        <f t="shared" ca="1" si="31"/>
        <v>0.51</v>
      </c>
      <c r="F619" s="4">
        <f t="shared" ca="1" si="32"/>
        <v>59</v>
      </c>
      <c r="G619" s="5">
        <f ca="1">Graphs!$E$5-Data!A619</f>
        <v>50</v>
      </c>
      <c r="H619" s="9">
        <f ca="1">C619-Graphs!$E$6</f>
        <v>-0.5</v>
      </c>
      <c r="P619" t="e">
        <f ca="1">IF(E619&gt;=Graphs!$E$6,Data!F619,NA())</f>
        <v>#N/A</v>
      </c>
    </row>
    <row r="620" spans="1:16">
      <c r="A620" s="5">
        <f ca="1">CRITBINOM(Graphs!$E$5,Graphs!$C$5,RAND())</f>
        <v>43</v>
      </c>
      <c r="B620" s="2">
        <f t="shared" ca="1" si="30"/>
        <v>116</v>
      </c>
      <c r="C620" s="3">
        <f ca="1">ROUND(A620/Graphs!$E$5,3)</f>
        <v>0.43</v>
      </c>
      <c r="D620" s="4">
        <v>619</v>
      </c>
      <c r="E620" s="3">
        <f t="shared" ca="1" si="31"/>
        <v>0.51</v>
      </c>
      <c r="F620" s="4">
        <f t="shared" ca="1" si="32"/>
        <v>60</v>
      </c>
      <c r="G620" s="5">
        <f ca="1">Graphs!$E$5-Data!A620</f>
        <v>57</v>
      </c>
      <c r="H620" s="9">
        <f ca="1">C620-Graphs!$E$6</f>
        <v>-0.57000000000000006</v>
      </c>
      <c r="P620" t="e">
        <f ca="1">IF(E620&gt;=Graphs!$E$6,Data!F620,NA())</f>
        <v>#N/A</v>
      </c>
    </row>
    <row r="621" spans="1:16">
      <c r="A621" s="5">
        <f ca="1">CRITBINOM(Graphs!$E$5,Graphs!$C$5,RAND())</f>
        <v>48</v>
      </c>
      <c r="B621" s="2">
        <f t="shared" ca="1" si="30"/>
        <v>388</v>
      </c>
      <c r="C621" s="3">
        <f ca="1">ROUND(A621/Graphs!$E$5,3)</f>
        <v>0.48</v>
      </c>
      <c r="D621" s="4">
        <v>620</v>
      </c>
      <c r="E621" s="3">
        <f t="shared" ca="1" si="31"/>
        <v>0.51</v>
      </c>
      <c r="F621" s="4">
        <f t="shared" ca="1" si="32"/>
        <v>61</v>
      </c>
      <c r="G621" s="5">
        <f ca="1">Graphs!$E$5-Data!A621</f>
        <v>52</v>
      </c>
      <c r="H621" s="9">
        <f ca="1">C621-Graphs!$E$6</f>
        <v>-0.52</v>
      </c>
      <c r="P621" t="e">
        <f ca="1">IF(E621&gt;=Graphs!$E$6,Data!F621,NA())</f>
        <v>#N/A</v>
      </c>
    </row>
    <row r="622" spans="1:16">
      <c r="A622" s="5">
        <f ca="1">CRITBINOM(Graphs!$E$5,Graphs!$C$5,RAND())</f>
        <v>53</v>
      </c>
      <c r="B622" s="2">
        <f t="shared" ca="1" si="30"/>
        <v>767</v>
      </c>
      <c r="C622" s="3">
        <f ca="1">ROUND(A622/Graphs!$E$5,3)</f>
        <v>0.53</v>
      </c>
      <c r="D622" s="4">
        <v>621</v>
      </c>
      <c r="E622" s="3">
        <f t="shared" ca="1" si="31"/>
        <v>0.51</v>
      </c>
      <c r="F622" s="4">
        <f t="shared" ca="1" si="32"/>
        <v>62</v>
      </c>
      <c r="G622" s="5">
        <f ca="1">Graphs!$E$5-Data!A622</f>
        <v>47</v>
      </c>
      <c r="H622" s="9">
        <f ca="1">C622-Graphs!$E$6</f>
        <v>-0.47</v>
      </c>
      <c r="P622" t="e">
        <f ca="1">IF(E622&gt;=Graphs!$E$6,Data!F622,NA())</f>
        <v>#N/A</v>
      </c>
    </row>
    <row r="623" spans="1:16">
      <c r="A623" s="5">
        <f ca="1">CRITBINOM(Graphs!$E$5,Graphs!$C$5,RAND())</f>
        <v>55</v>
      </c>
      <c r="B623" s="2">
        <f t="shared" ca="1" si="30"/>
        <v>871</v>
      </c>
      <c r="C623" s="3">
        <f ca="1">ROUND(A623/Graphs!$E$5,3)</f>
        <v>0.55000000000000004</v>
      </c>
      <c r="D623" s="4">
        <v>622</v>
      </c>
      <c r="E623" s="3">
        <f t="shared" ca="1" si="31"/>
        <v>0.51</v>
      </c>
      <c r="F623" s="4">
        <f t="shared" ca="1" si="32"/>
        <v>63</v>
      </c>
      <c r="G623" s="5">
        <f ca="1">Graphs!$E$5-Data!A623</f>
        <v>45</v>
      </c>
      <c r="H623" s="9">
        <f ca="1">C623-Graphs!$E$6</f>
        <v>-0.44999999999999996</v>
      </c>
      <c r="P623" t="e">
        <f ca="1">IF(E623&gt;=Graphs!$E$6,Data!F623,NA())</f>
        <v>#N/A</v>
      </c>
    </row>
    <row r="624" spans="1:16">
      <c r="A624" s="5">
        <f ca="1">CRITBINOM(Graphs!$E$5,Graphs!$C$5,RAND())</f>
        <v>53</v>
      </c>
      <c r="B624" s="2">
        <f t="shared" ca="1" si="30"/>
        <v>767</v>
      </c>
      <c r="C624" s="3">
        <f ca="1">ROUND(A624/Graphs!$E$5,3)</f>
        <v>0.53</v>
      </c>
      <c r="D624" s="4">
        <v>623</v>
      </c>
      <c r="E624" s="3">
        <f t="shared" ca="1" si="31"/>
        <v>0.51</v>
      </c>
      <c r="F624" s="4">
        <f t="shared" ca="1" si="32"/>
        <v>64</v>
      </c>
      <c r="G624" s="5">
        <f ca="1">Graphs!$E$5-Data!A624</f>
        <v>47</v>
      </c>
      <c r="H624" s="9">
        <f ca="1">C624-Graphs!$E$6</f>
        <v>-0.47</v>
      </c>
      <c r="P624" t="e">
        <f ca="1">IF(E624&gt;=Graphs!$E$6,Data!F624,NA())</f>
        <v>#N/A</v>
      </c>
    </row>
    <row r="625" spans="1:16">
      <c r="A625" s="5">
        <f ca="1">CRITBINOM(Graphs!$E$5,Graphs!$C$5,RAND())</f>
        <v>56</v>
      </c>
      <c r="B625" s="2">
        <f t="shared" ca="1" si="30"/>
        <v>912</v>
      </c>
      <c r="C625" s="3">
        <f ca="1">ROUND(A625/Graphs!$E$5,3)</f>
        <v>0.56000000000000005</v>
      </c>
      <c r="D625" s="4">
        <v>624</v>
      </c>
      <c r="E625" s="3">
        <f t="shared" ca="1" si="31"/>
        <v>0.51</v>
      </c>
      <c r="F625" s="4">
        <f t="shared" ca="1" si="32"/>
        <v>65</v>
      </c>
      <c r="G625" s="5">
        <f ca="1">Graphs!$E$5-Data!A625</f>
        <v>44</v>
      </c>
      <c r="H625" s="9">
        <f ca="1">C625-Graphs!$E$6</f>
        <v>-0.43999999999999995</v>
      </c>
      <c r="P625" t="e">
        <f ca="1">IF(E625&gt;=Graphs!$E$6,Data!F625,NA())</f>
        <v>#N/A</v>
      </c>
    </row>
    <row r="626" spans="1:16">
      <c r="A626" s="5">
        <f ca="1">CRITBINOM(Graphs!$E$5,Graphs!$C$5,RAND())</f>
        <v>49</v>
      </c>
      <c r="B626" s="2">
        <f t="shared" ca="1" si="30"/>
        <v>477</v>
      </c>
      <c r="C626" s="3">
        <f ca="1">ROUND(A626/Graphs!$E$5,3)</f>
        <v>0.49</v>
      </c>
      <c r="D626" s="4">
        <v>625</v>
      </c>
      <c r="E626" s="3">
        <f t="shared" ca="1" si="31"/>
        <v>0.51</v>
      </c>
      <c r="F626" s="4">
        <f t="shared" ca="1" si="32"/>
        <v>66</v>
      </c>
      <c r="G626" s="5">
        <f ca="1">Graphs!$E$5-Data!A626</f>
        <v>51</v>
      </c>
      <c r="H626" s="9">
        <f ca="1">C626-Graphs!$E$6</f>
        <v>-0.51</v>
      </c>
      <c r="P626" t="e">
        <f ca="1">IF(E626&gt;=Graphs!$E$6,Data!F626,NA())</f>
        <v>#N/A</v>
      </c>
    </row>
    <row r="627" spans="1:16">
      <c r="A627" s="5">
        <f ca="1">CRITBINOM(Graphs!$E$5,Graphs!$C$5,RAND())</f>
        <v>61</v>
      </c>
      <c r="B627" s="2">
        <f t="shared" ca="1" si="30"/>
        <v>990</v>
      </c>
      <c r="C627" s="3">
        <f ca="1">ROUND(A627/Graphs!$E$5,3)</f>
        <v>0.61</v>
      </c>
      <c r="D627" s="4">
        <v>626</v>
      </c>
      <c r="E627" s="3">
        <f t="shared" ca="1" si="31"/>
        <v>0.51</v>
      </c>
      <c r="F627" s="4">
        <f t="shared" ca="1" si="32"/>
        <v>67</v>
      </c>
      <c r="G627" s="5">
        <f ca="1">Graphs!$E$5-Data!A627</f>
        <v>39</v>
      </c>
      <c r="H627" s="9">
        <f ca="1">C627-Graphs!$E$6</f>
        <v>-0.39</v>
      </c>
      <c r="P627" t="e">
        <f ca="1">IF(E627&gt;=Graphs!$E$6,Data!F627,NA())</f>
        <v>#N/A</v>
      </c>
    </row>
    <row r="628" spans="1:16">
      <c r="A628" s="5">
        <f ca="1">CRITBINOM(Graphs!$E$5,Graphs!$C$5,RAND())</f>
        <v>54</v>
      </c>
      <c r="B628" s="2">
        <f t="shared" ca="1" si="30"/>
        <v>823</v>
      </c>
      <c r="C628" s="3">
        <f ca="1">ROUND(A628/Graphs!$E$5,3)</f>
        <v>0.54</v>
      </c>
      <c r="D628" s="4">
        <v>627</v>
      </c>
      <c r="E628" s="3">
        <f t="shared" ca="1" si="31"/>
        <v>0.51</v>
      </c>
      <c r="F628" s="4">
        <f t="shared" ca="1" si="32"/>
        <v>68</v>
      </c>
      <c r="G628" s="5">
        <f ca="1">Graphs!$E$5-Data!A628</f>
        <v>46</v>
      </c>
      <c r="H628" s="9">
        <f ca="1">C628-Graphs!$E$6</f>
        <v>-0.45999999999999996</v>
      </c>
      <c r="P628" t="e">
        <f ca="1">IF(E628&gt;=Graphs!$E$6,Data!F628,NA())</f>
        <v>#N/A</v>
      </c>
    </row>
    <row r="629" spans="1:16">
      <c r="A629" s="5">
        <f ca="1">CRITBINOM(Graphs!$E$5,Graphs!$C$5,RAND())</f>
        <v>56</v>
      </c>
      <c r="B629" s="2">
        <f t="shared" ca="1" si="30"/>
        <v>912</v>
      </c>
      <c r="C629" s="3">
        <f ca="1">ROUND(A629/Graphs!$E$5,3)</f>
        <v>0.56000000000000005</v>
      </c>
      <c r="D629" s="4">
        <v>628</v>
      </c>
      <c r="E629" s="3">
        <f t="shared" ca="1" si="31"/>
        <v>0.51</v>
      </c>
      <c r="F629" s="4">
        <f t="shared" ca="1" si="32"/>
        <v>69</v>
      </c>
      <c r="G629" s="5">
        <f ca="1">Graphs!$E$5-Data!A629</f>
        <v>44</v>
      </c>
      <c r="H629" s="9">
        <f ca="1">C629-Graphs!$E$6</f>
        <v>-0.43999999999999995</v>
      </c>
      <c r="P629" t="e">
        <f ca="1">IF(E629&gt;=Graphs!$E$6,Data!F629,NA())</f>
        <v>#N/A</v>
      </c>
    </row>
    <row r="630" spans="1:16">
      <c r="A630" s="5">
        <f ca="1">CRITBINOM(Graphs!$E$5,Graphs!$C$5,RAND())</f>
        <v>48</v>
      </c>
      <c r="B630" s="2">
        <f t="shared" ca="1" si="30"/>
        <v>388</v>
      </c>
      <c r="C630" s="3">
        <f ca="1">ROUND(A630/Graphs!$E$5,3)</f>
        <v>0.48</v>
      </c>
      <c r="D630" s="4">
        <v>629</v>
      </c>
      <c r="E630" s="3">
        <f t="shared" ca="1" si="31"/>
        <v>0.51</v>
      </c>
      <c r="F630" s="4">
        <f t="shared" ca="1" si="32"/>
        <v>70</v>
      </c>
      <c r="G630" s="5">
        <f ca="1">Graphs!$E$5-Data!A630</f>
        <v>52</v>
      </c>
      <c r="H630" s="9">
        <f ca="1">C630-Graphs!$E$6</f>
        <v>-0.52</v>
      </c>
      <c r="P630" t="e">
        <f ca="1">IF(E630&gt;=Graphs!$E$6,Data!F630,NA())</f>
        <v>#N/A</v>
      </c>
    </row>
    <row r="631" spans="1:16">
      <c r="A631" s="5">
        <f ca="1">CRITBINOM(Graphs!$E$5,Graphs!$C$5,RAND())</f>
        <v>55</v>
      </c>
      <c r="B631" s="2">
        <f t="shared" ca="1" si="30"/>
        <v>871</v>
      </c>
      <c r="C631" s="3">
        <f ca="1">ROUND(A631/Graphs!$E$5,3)</f>
        <v>0.55000000000000004</v>
      </c>
      <c r="D631" s="4">
        <v>630</v>
      </c>
      <c r="E631" s="3">
        <f t="shared" ca="1" si="31"/>
        <v>0.51</v>
      </c>
      <c r="F631" s="4">
        <f t="shared" ca="1" si="32"/>
        <v>71</v>
      </c>
      <c r="G631" s="5">
        <f ca="1">Graphs!$E$5-Data!A631</f>
        <v>45</v>
      </c>
      <c r="H631" s="9">
        <f ca="1">C631-Graphs!$E$6</f>
        <v>-0.44999999999999996</v>
      </c>
      <c r="P631" t="e">
        <f ca="1">IF(E631&gt;=Graphs!$E$6,Data!F631,NA())</f>
        <v>#N/A</v>
      </c>
    </row>
    <row r="632" spans="1:16">
      <c r="A632" s="5">
        <f ca="1">CRITBINOM(Graphs!$E$5,Graphs!$C$5,RAND())</f>
        <v>51</v>
      </c>
      <c r="B632" s="2">
        <f t="shared" ca="1" si="30"/>
        <v>632</v>
      </c>
      <c r="C632" s="3">
        <f ca="1">ROUND(A632/Graphs!$E$5,3)</f>
        <v>0.51</v>
      </c>
      <c r="D632" s="4">
        <v>631</v>
      </c>
      <c r="E632" s="3">
        <f t="shared" ca="1" si="31"/>
        <v>0.51</v>
      </c>
      <c r="F632" s="4">
        <f t="shared" ca="1" si="32"/>
        <v>72</v>
      </c>
      <c r="G632" s="5">
        <f ca="1">Graphs!$E$5-Data!A632</f>
        <v>49</v>
      </c>
      <c r="H632" s="9">
        <f ca="1">C632-Graphs!$E$6</f>
        <v>-0.49</v>
      </c>
      <c r="P632" t="e">
        <f ca="1">IF(E632&gt;=Graphs!$E$6,Data!F632,NA())</f>
        <v>#N/A</v>
      </c>
    </row>
    <row r="633" spans="1:16">
      <c r="A633" s="5">
        <f ca="1">CRITBINOM(Graphs!$E$5,Graphs!$C$5,RAND())</f>
        <v>53</v>
      </c>
      <c r="B633" s="2">
        <f t="shared" ca="1" si="30"/>
        <v>767</v>
      </c>
      <c r="C633" s="3">
        <f ca="1">ROUND(A633/Graphs!$E$5,3)</f>
        <v>0.53</v>
      </c>
      <c r="D633" s="4">
        <v>632</v>
      </c>
      <c r="E633" s="3">
        <f t="shared" ca="1" si="31"/>
        <v>0.51</v>
      </c>
      <c r="F633" s="4">
        <f t="shared" ca="1" si="32"/>
        <v>73</v>
      </c>
      <c r="G633" s="5">
        <f ca="1">Graphs!$E$5-Data!A633</f>
        <v>47</v>
      </c>
      <c r="H633" s="9">
        <f ca="1">C633-Graphs!$E$6</f>
        <v>-0.47</v>
      </c>
      <c r="P633" t="e">
        <f ca="1">IF(E633&gt;=Graphs!$E$6,Data!F633,NA())</f>
        <v>#N/A</v>
      </c>
    </row>
    <row r="634" spans="1:16">
      <c r="A634" s="5">
        <f ca="1">CRITBINOM(Graphs!$E$5,Graphs!$C$5,RAND())</f>
        <v>47</v>
      </c>
      <c r="B634" s="2">
        <f t="shared" ca="1" si="30"/>
        <v>303</v>
      </c>
      <c r="C634" s="3">
        <f ca="1">ROUND(A634/Graphs!$E$5,3)</f>
        <v>0.47</v>
      </c>
      <c r="D634" s="4">
        <v>633</v>
      </c>
      <c r="E634" s="3">
        <f t="shared" ca="1" si="31"/>
        <v>0.52</v>
      </c>
      <c r="F634" s="4">
        <f t="shared" ca="1" si="32"/>
        <v>1</v>
      </c>
      <c r="G634" s="5">
        <f ca="1">Graphs!$E$5-Data!A634</f>
        <v>53</v>
      </c>
      <c r="H634" s="9">
        <f ca="1">C634-Graphs!$E$6</f>
        <v>-0.53</v>
      </c>
      <c r="P634" t="e">
        <f ca="1">IF(E634&gt;=Graphs!$E$6,Data!F634,NA())</f>
        <v>#N/A</v>
      </c>
    </row>
    <row r="635" spans="1:16">
      <c r="A635" s="5">
        <f ca="1">CRITBINOM(Graphs!$E$5,Graphs!$C$5,RAND())</f>
        <v>51</v>
      </c>
      <c r="B635" s="2">
        <f t="shared" ca="1" si="30"/>
        <v>632</v>
      </c>
      <c r="C635" s="3">
        <f ca="1">ROUND(A635/Graphs!$E$5,3)</f>
        <v>0.51</v>
      </c>
      <c r="D635" s="4">
        <v>634</v>
      </c>
      <c r="E635" s="3">
        <f t="shared" ca="1" si="31"/>
        <v>0.52</v>
      </c>
      <c r="F635" s="4">
        <f t="shared" ca="1" si="32"/>
        <v>2</v>
      </c>
      <c r="G635" s="5">
        <f ca="1">Graphs!$E$5-Data!A635</f>
        <v>49</v>
      </c>
      <c r="H635" s="9">
        <f ca="1">C635-Graphs!$E$6</f>
        <v>-0.49</v>
      </c>
      <c r="P635" t="e">
        <f ca="1">IF(E635&gt;=Graphs!$E$6,Data!F635,NA())</f>
        <v>#N/A</v>
      </c>
    </row>
    <row r="636" spans="1:16">
      <c r="A636" s="5">
        <f ca="1">CRITBINOM(Graphs!$E$5,Graphs!$C$5,RAND())</f>
        <v>50</v>
      </c>
      <c r="B636" s="2">
        <f t="shared" ca="1" si="30"/>
        <v>559</v>
      </c>
      <c r="C636" s="3">
        <f ca="1">ROUND(A636/Graphs!$E$5,3)</f>
        <v>0.5</v>
      </c>
      <c r="D636" s="4">
        <v>635</v>
      </c>
      <c r="E636" s="3">
        <f t="shared" ca="1" si="31"/>
        <v>0.52</v>
      </c>
      <c r="F636" s="4">
        <f t="shared" ca="1" si="32"/>
        <v>3</v>
      </c>
      <c r="G636" s="5">
        <f ca="1">Graphs!$E$5-Data!A636</f>
        <v>50</v>
      </c>
      <c r="H636" s="9">
        <f ca="1">C636-Graphs!$E$6</f>
        <v>-0.5</v>
      </c>
      <c r="P636" t="e">
        <f ca="1">IF(E636&gt;=Graphs!$E$6,Data!F636,NA())</f>
        <v>#N/A</v>
      </c>
    </row>
    <row r="637" spans="1:16">
      <c r="A637" s="5">
        <f ca="1">CRITBINOM(Graphs!$E$5,Graphs!$C$5,RAND())</f>
        <v>45</v>
      </c>
      <c r="B637" s="2">
        <f t="shared" ca="1" si="30"/>
        <v>195</v>
      </c>
      <c r="C637" s="3">
        <f ca="1">ROUND(A637/Graphs!$E$5,3)</f>
        <v>0.45</v>
      </c>
      <c r="D637" s="4">
        <v>636</v>
      </c>
      <c r="E637" s="3">
        <f t="shared" ca="1" si="31"/>
        <v>0.52</v>
      </c>
      <c r="F637" s="4">
        <f t="shared" ca="1" si="32"/>
        <v>4</v>
      </c>
      <c r="G637" s="5">
        <f ca="1">Graphs!$E$5-Data!A637</f>
        <v>55</v>
      </c>
      <c r="H637" s="9">
        <f ca="1">C637-Graphs!$E$6</f>
        <v>-0.55000000000000004</v>
      </c>
      <c r="P637" t="e">
        <f ca="1">IF(E637&gt;=Graphs!$E$6,Data!F637,NA())</f>
        <v>#N/A</v>
      </c>
    </row>
    <row r="638" spans="1:16">
      <c r="A638" s="5">
        <f ca="1">CRITBINOM(Graphs!$E$5,Graphs!$C$5,RAND())</f>
        <v>48</v>
      </c>
      <c r="B638" s="2">
        <f t="shared" ca="1" si="30"/>
        <v>388</v>
      </c>
      <c r="C638" s="3">
        <f ca="1">ROUND(A638/Graphs!$E$5,3)</f>
        <v>0.48</v>
      </c>
      <c r="D638" s="4">
        <v>637</v>
      </c>
      <c r="E638" s="3">
        <f t="shared" ca="1" si="31"/>
        <v>0.52</v>
      </c>
      <c r="F638" s="4">
        <f t="shared" ca="1" si="32"/>
        <v>5</v>
      </c>
      <c r="G638" s="5">
        <f ca="1">Graphs!$E$5-Data!A638</f>
        <v>52</v>
      </c>
      <c r="H638" s="9">
        <f ca="1">C638-Graphs!$E$6</f>
        <v>-0.52</v>
      </c>
      <c r="P638" t="e">
        <f ca="1">IF(E638&gt;=Graphs!$E$6,Data!F638,NA())</f>
        <v>#N/A</v>
      </c>
    </row>
    <row r="639" spans="1:16">
      <c r="A639" s="5">
        <f ca="1">CRITBINOM(Graphs!$E$5,Graphs!$C$5,RAND())</f>
        <v>54</v>
      </c>
      <c r="B639" s="2">
        <f t="shared" ca="1" si="30"/>
        <v>823</v>
      </c>
      <c r="C639" s="3">
        <f ca="1">ROUND(A639/Graphs!$E$5,3)</f>
        <v>0.54</v>
      </c>
      <c r="D639" s="4">
        <v>638</v>
      </c>
      <c r="E639" s="3">
        <f t="shared" ca="1" si="31"/>
        <v>0.52</v>
      </c>
      <c r="F639" s="4">
        <f t="shared" ca="1" si="32"/>
        <v>6</v>
      </c>
      <c r="G639" s="5">
        <f ca="1">Graphs!$E$5-Data!A639</f>
        <v>46</v>
      </c>
      <c r="H639" s="9">
        <f ca="1">C639-Graphs!$E$6</f>
        <v>-0.45999999999999996</v>
      </c>
      <c r="P639" t="e">
        <f ca="1">IF(E639&gt;=Graphs!$E$6,Data!F639,NA())</f>
        <v>#N/A</v>
      </c>
    </row>
    <row r="640" spans="1:16">
      <c r="A640" s="5">
        <f ca="1">CRITBINOM(Graphs!$E$5,Graphs!$C$5,RAND())</f>
        <v>50</v>
      </c>
      <c r="B640" s="2">
        <f t="shared" ca="1" si="30"/>
        <v>559</v>
      </c>
      <c r="C640" s="3">
        <f ca="1">ROUND(A640/Graphs!$E$5,3)</f>
        <v>0.5</v>
      </c>
      <c r="D640" s="4">
        <v>639</v>
      </c>
      <c r="E640" s="3">
        <f t="shared" ca="1" si="31"/>
        <v>0.52</v>
      </c>
      <c r="F640" s="4">
        <f t="shared" ca="1" si="32"/>
        <v>7</v>
      </c>
      <c r="G640" s="5">
        <f ca="1">Graphs!$E$5-Data!A640</f>
        <v>50</v>
      </c>
      <c r="H640" s="9">
        <f ca="1">C640-Graphs!$E$6</f>
        <v>-0.5</v>
      </c>
      <c r="P640" t="e">
        <f ca="1">IF(E640&gt;=Graphs!$E$6,Data!F640,NA())</f>
        <v>#N/A</v>
      </c>
    </row>
    <row r="641" spans="1:16">
      <c r="A641" s="5">
        <f ca="1">CRITBINOM(Graphs!$E$5,Graphs!$C$5,RAND())</f>
        <v>54</v>
      </c>
      <c r="B641" s="2">
        <f t="shared" ca="1" si="30"/>
        <v>823</v>
      </c>
      <c r="C641" s="3">
        <f ca="1">ROUND(A641/Graphs!$E$5,3)</f>
        <v>0.54</v>
      </c>
      <c r="D641" s="4">
        <v>640</v>
      </c>
      <c r="E641" s="3">
        <f t="shared" ca="1" si="31"/>
        <v>0.52</v>
      </c>
      <c r="F641" s="4">
        <f t="shared" ca="1" si="32"/>
        <v>8</v>
      </c>
      <c r="G641" s="5">
        <f ca="1">Graphs!$E$5-Data!A641</f>
        <v>46</v>
      </c>
      <c r="H641" s="9">
        <f ca="1">C641-Graphs!$E$6</f>
        <v>-0.45999999999999996</v>
      </c>
      <c r="P641" t="e">
        <f ca="1">IF(E641&gt;=Graphs!$E$6,Data!F641,NA())</f>
        <v>#N/A</v>
      </c>
    </row>
    <row r="642" spans="1:16">
      <c r="A642" s="5">
        <f ca="1">CRITBINOM(Graphs!$E$5,Graphs!$C$5,RAND())</f>
        <v>48</v>
      </c>
      <c r="B642" s="2">
        <f t="shared" ref="B642:B705" ca="1" si="33">COUNTIF(List,"&lt;="&amp;C642)</f>
        <v>388</v>
      </c>
      <c r="C642" s="3">
        <f ca="1">ROUND(A642/Graphs!$E$5,3)</f>
        <v>0.48</v>
      </c>
      <c r="D642" s="4">
        <v>641</v>
      </c>
      <c r="E642" s="3">
        <f t="shared" ref="E642:E705" ca="1" si="34">VLOOKUP(SMALL($B$2:$B$1001,D642),$B$2:$C$1001,2,FALSE)</f>
        <v>0.52</v>
      </c>
      <c r="F642" s="4">
        <f t="shared" ca="1" si="32"/>
        <v>9</v>
      </c>
      <c r="G642" s="5">
        <f ca="1">Graphs!$E$5-Data!A642</f>
        <v>52</v>
      </c>
      <c r="H642" s="9">
        <f ca="1">C642-Graphs!$E$6</f>
        <v>-0.52</v>
      </c>
      <c r="P642" t="e">
        <f ca="1">IF(E642&gt;=Graphs!$E$6,Data!F642,NA())</f>
        <v>#N/A</v>
      </c>
    </row>
    <row r="643" spans="1:16">
      <c r="A643" s="5">
        <f ca="1">CRITBINOM(Graphs!$E$5,Graphs!$C$5,RAND())</f>
        <v>52</v>
      </c>
      <c r="B643" s="2">
        <f t="shared" ca="1" si="33"/>
        <v>693</v>
      </c>
      <c r="C643" s="3">
        <f ca="1">ROUND(A643/Graphs!$E$5,3)</f>
        <v>0.52</v>
      </c>
      <c r="D643" s="4">
        <v>642</v>
      </c>
      <c r="E643" s="3">
        <f t="shared" ca="1" si="34"/>
        <v>0.52</v>
      </c>
      <c r="F643" s="4">
        <f t="shared" ca="1" si="32"/>
        <v>10</v>
      </c>
      <c r="G643" s="5">
        <f ca="1">Graphs!$E$5-Data!A643</f>
        <v>48</v>
      </c>
      <c r="H643" s="9">
        <f ca="1">C643-Graphs!$E$6</f>
        <v>-0.48</v>
      </c>
      <c r="P643" t="e">
        <f ca="1">IF(E643&gt;=Graphs!$E$6,Data!F643,NA())</f>
        <v>#N/A</v>
      </c>
    </row>
    <row r="644" spans="1:16">
      <c r="A644" s="5">
        <f ca="1">CRITBINOM(Graphs!$E$5,Graphs!$C$5,RAND())</f>
        <v>52</v>
      </c>
      <c r="B644" s="2">
        <f t="shared" ca="1" si="33"/>
        <v>693</v>
      </c>
      <c r="C644" s="3">
        <f ca="1">ROUND(A644/Graphs!$E$5,3)</f>
        <v>0.52</v>
      </c>
      <c r="D644" s="4">
        <v>643</v>
      </c>
      <c r="E644" s="3">
        <f t="shared" ca="1" si="34"/>
        <v>0.52</v>
      </c>
      <c r="F644" s="4">
        <f t="shared" ref="F644:F707" ca="1" si="35">IF(E644=E643,F643+1,1)</f>
        <v>11</v>
      </c>
      <c r="G644" s="5">
        <f ca="1">Graphs!$E$5-Data!A644</f>
        <v>48</v>
      </c>
      <c r="H644" s="9">
        <f ca="1">C644-Graphs!$E$6</f>
        <v>-0.48</v>
      </c>
      <c r="P644" t="e">
        <f ca="1">IF(E644&gt;=Graphs!$E$6,Data!F644,NA())</f>
        <v>#N/A</v>
      </c>
    </row>
    <row r="645" spans="1:16">
      <c r="A645" s="5">
        <f ca="1">CRITBINOM(Graphs!$E$5,Graphs!$C$5,RAND())</f>
        <v>51</v>
      </c>
      <c r="B645" s="2">
        <f t="shared" ca="1" si="33"/>
        <v>632</v>
      </c>
      <c r="C645" s="3">
        <f ca="1">ROUND(A645/Graphs!$E$5,3)</f>
        <v>0.51</v>
      </c>
      <c r="D645" s="4">
        <v>644</v>
      </c>
      <c r="E645" s="3">
        <f t="shared" ca="1" si="34"/>
        <v>0.52</v>
      </c>
      <c r="F645" s="4">
        <f t="shared" ca="1" si="35"/>
        <v>12</v>
      </c>
      <c r="G645" s="5">
        <f ca="1">Graphs!$E$5-Data!A645</f>
        <v>49</v>
      </c>
      <c r="H645" s="9">
        <f ca="1">C645-Graphs!$E$6</f>
        <v>-0.49</v>
      </c>
      <c r="P645" t="e">
        <f ca="1">IF(E645&gt;=Graphs!$E$6,Data!F645,NA())</f>
        <v>#N/A</v>
      </c>
    </row>
    <row r="646" spans="1:16">
      <c r="A646" s="5">
        <f ca="1">CRITBINOM(Graphs!$E$5,Graphs!$C$5,RAND())</f>
        <v>51</v>
      </c>
      <c r="B646" s="2">
        <f t="shared" ca="1" si="33"/>
        <v>632</v>
      </c>
      <c r="C646" s="3">
        <f ca="1">ROUND(A646/Graphs!$E$5,3)</f>
        <v>0.51</v>
      </c>
      <c r="D646" s="4">
        <v>645</v>
      </c>
      <c r="E646" s="3">
        <f t="shared" ca="1" si="34"/>
        <v>0.52</v>
      </c>
      <c r="F646" s="4">
        <f t="shared" ca="1" si="35"/>
        <v>13</v>
      </c>
      <c r="G646" s="5">
        <f ca="1">Graphs!$E$5-Data!A646</f>
        <v>49</v>
      </c>
      <c r="H646" s="9">
        <f ca="1">C646-Graphs!$E$6</f>
        <v>-0.49</v>
      </c>
      <c r="P646" t="e">
        <f ca="1">IF(E646&gt;=Graphs!$E$6,Data!F646,NA())</f>
        <v>#N/A</v>
      </c>
    </row>
    <row r="647" spans="1:16">
      <c r="A647" s="5">
        <f ca="1">CRITBINOM(Graphs!$E$5,Graphs!$C$5,RAND())</f>
        <v>50</v>
      </c>
      <c r="B647" s="2">
        <f t="shared" ca="1" si="33"/>
        <v>559</v>
      </c>
      <c r="C647" s="3">
        <f ca="1">ROUND(A647/Graphs!$E$5,3)</f>
        <v>0.5</v>
      </c>
      <c r="D647" s="4">
        <v>646</v>
      </c>
      <c r="E647" s="3">
        <f t="shared" ca="1" si="34"/>
        <v>0.52</v>
      </c>
      <c r="F647" s="4">
        <f t="shared" ca="1" si="35"/>
        <v>14</v>
      </c>
      <c r="G647" s="5">
        <f ca="1">Graphs!$E$5-Data!A647</f>
        <v>50</v>
      </c>
      <c r="H647" s="9">
        <f ca="1">C647-Graphs!$E$6</f>
        <v>-0.5</v>
      </c>
      <c r="P647" t="e">
        <f ca="1">IF(E647&gt;=Graphs!$E$6,Data!F647,NA())</f>
        <v>#N/A</v>
      </c>
    </row>
    <row r="648" spans="1:16">
      <c r="A648" s="5">
        <f ca="1">CRITBINOM(Graphs!$E$5,Graphs!$C$5,RAND())</f>
        <v>53</v>
      </c>
      <c r="B648" s="2">
        <f t="shared" ca="1" si="33"/>
        <v>767</v>
      </c>
      <c r="C648" s="3">
        <f ca="1">ROUND(A648/Graphs!$E$5,3)</f>
        <v>0.53</v>
      </c>
      <c r="D648" s="4">
        <v>647</v>
      </c>
      <c r="E648" s="3">
        <f t="shared" ca="1" si="34"/>
        <v>0.52</v>
      </c>
      <c r="F648" s="4">
        <f t="shared" ca="1" si="35"/>
        <v>15</v>
      </c>
      <c r="G648" s="5">
        <f ca="1">Graphs!$E$5-Data!A648</f>
        <v>47</v>
      </c>
      <c r="H648" s="9">
        <f ca="1">C648-Graphs!$E$6</f>
        <v>-0.47</v>
      </c>
      <c r="P648" t="e">
        <f ca="1">IF(E648&gt;=Graphs!$E$6,Data!F648,NA())</f>
        <v>#N/A</v>
      </c>
    </row>
    <row r="649" spans="1:16">
      <c r="A649" s="5">
        <f ca="1">CRITBINOM(Graphs!$E$5,Graphs!$C$5,RAND())</f>
        <v>52</v>
      </c>
      <c r="B649" s="2">
        <f t="shared" ca="1" si="33"/>
        <v>693</v>
      </c>
      <c r="C649" s="3">
        <f ca="1">ROUND(A649/Graphs!$E$5,3)</f>
        <v>0.52</v>
      </c>
      <c r="D649" s="4">
        <v>648</v>
      </c>
      <c r="E649" s="3">
        <f t="shared" ca="1" si="34"/>
        <v>0.52</v>
      </c>
      <c r="F649" s="4">
        <f t="shared" ca="1" si="35"/>
        <v>16</v>
      </c>
      <c r="G649" s="5">
        <f ca="1">Graphs!$E$5-Data!A649</f>
        <v>48</v>
      </c>
      <c r="H649" s="9">
        <f ca="1">C649-Graphs!$E$6</f>
        <v>-0.48</v>
      </c>
      <c r="P649" t="e">
        <f ca="1">IF(E649&gt;=Graphs!$E$6,Data!F649,NA())</f>
        <v>#N/A</v>
      </c>
    </row>
    <row r="650" spans="1:16">
      <c r="A650" s="5">
        <f ca="1">CRITBINOM(Graphs!$E$5,Graphs!$C$5,RAND())</f>
        <v>47</v>
      </c>
      <c r="B650" s="2">
        <f t="shared" ca="1" si="33"/>
        <v>303</v>
      </c>
      <c r="C650" s="3">
        <f ca="1">ROUND(A650/Graphs!$E$5,3)</f>
        <v>0.47</v>
      </c>
      <c r="D650" s="4">
        <v>649</v>
      </c>
      <c r="E650" s="3">
        <f t="shared" ca="1" si="34"/>
        <v>0.52</v>
      </c>
      <c r="F650" s="4">
        <f t="shared" ca="1" si="35"/>
        <v>17</v>
      </c>
      <c r="G650" s="5">
        <f ca="1">Graphs!$E$5-Data!A650</f>
        <v>53</v>
      </c>
      <c r="H650" s="9">
        <f ca="1">C650-Graphs!$E$6</f>
        <v>-0.53</v>
      </c>
      <c r="P650" t="e">
        <f ca="1">IF(E650&gt;=Graphs!$E$6,Data!F650,NA())</f>
        <v>#N/A</v>
      </c>
    </row>
    <row r="651" spans="1:16">
      <c r="A651" s="5">
        <f ca="1">CRITBINOM(Graphs!$E$5,Graphs!$C$5,RAND())</f>
        <v>50</v>
      </c>
      <c r="B651" s="2">
        <f t="shared" ca="1" si="33"/>
        <v>559</v>
      </c>
      <c r="C651" s="3">
        <f ca="1">ROUND(A651/Graphs!$E$5,3)</f>
        <v>0.5</v>
      </c>
      <c r="D651" s="4">
        <v>650</v>
      </c>
      <c r="E651" s="3">
        <f t="shared" ca="1" si="34"/>
        <v>0.52</v>
      </c>
      <c r="F651" s="4">
        <f t="shared" ca="1" si="35"/>
        <v>18</v>
      </c>
      <c r="G651" s="5">
        <f ca="1">Graphs!$E$5-Data!A651</f>
        <v>50</v>
      </c>
      <c r="H651" s="9">
        <f ca="1">C651-Graphs!$E$6</f>
        <v>-0.5</v>
      </c>
      <c r="P651" t="e">
        <f ca="1">IF(E651&gt;=Graphs!$E$6,Data!F651,NA())</f>
        <v>#N/A</v>
      </c>
    </row>
    <row r="652" spans="1:16">
      <c r="A652" s="5">
        <f ca="1">CRITBINOM(Graphs!$E$5,Graphs!$C$5,RAND())</f>
        <v>50</v>
      </c>
      <c r="B652" s="2">
        <f t="shared" ca="1" si="33"/>
        <v>559</v>
      </c>
      <c r="C652" s="3">
        <f ca="1">ROUND(A652/Graphs!$E$5,3)</f>
        <v>0.5</v>
      </c>
      <c r="D652" s="4">
        <v>651</v>
      </c>
      <c r="E652" s="3">
        <f t="shared" ca="1" si="34"/>
        <v>0.52</v>
      </c>
      <c r="F652" s="4">
        <f t="shared" ca="1" si="35"/>
        <v>19</v>
      </c>
      <c r="G652" s="5">
        <f ca="1">Graphs!$E$5-Data!A652</f>
        <v>50</v>
      </c>
      <c r="H652" s="9">
        <f ca="1">C652-Graphs!$E$6</f>
        <v>-0.5</v>
      </c>
      <c r="P652" t="e">
        <f ca="1">IF(E652&gt;=Graphs!$E$6,Data!F652,NA())</f>
        <v>#N/A</v>
      </c>
    </row>
    <row r="653" spans="1:16">
      <c r="A653" s="5">
        <f ca="1">CRITBINOM(Graphs!$E$5,Graphs!$C$5,RAND())</f>
        <v>46</v>
      </c>
      <c r="B653" s="2">
        <f t="shared" ca="1" si="33"/>
        <v>246</v>
      </c>
      <c r="C653" s="3">
        <f ca="1">ROUND(A653/Graphs!$E$5,3)</f>
        <v>0.46</v>
      </c>
      <c r="D653" s="4">
        <v>652</v>
      </c>
      <c r="E653" s="3">
        <f t="shared" ca="1" si="34"/>
        <v>0.52</v>
      </c>
      <c r="F653" s="4">
        <f t="shared" ca="1" si="35"/>
        <v>20</v>
      </c>
      <c r="G653" s="5">
        <f ca="1">Graphs!$E$5-Data!A653</f>
        <v>54</v>
      </c>
      <c r="H653" s="9">
        <f ca="1">C653-Graphs!$E$6</f>
        <v>-0.54</v>
      </c>
      <c r="P653" t="e">
        <f ca="1">IF(E653&gt;=Graphs!$E$6,Data!F653,NA())</f>
        <v>#N/A</v>
      </c>
    </row>
    <row r="654" spans="1:16">
      <c r="A654" s="5">
        <f ca="1">CRITBINOM(Graphs!$E$5,Graphs!$C$5,RAND())</f>
        <v>46</v>
      </c>
      <c r="B654" s="2">
        <f t="shared" ca="1" si="33"/>
        <v>246</v>
      </c>
      <c r="C654" s="3">
        <f ca="1">ROUND(A654/Graphs!$E$5,3)</f>
        <v>0.46</v>
      </c>
      <c r="D654" s="4">
        <v>653</v>
      </c>
      <c r="E654" s="3">
        <f t="shared" ca="1" si="34"/>
        <v>0.52</v>
      </c>
      <c r="F654" s="4">
        <f t="shared" ca="1" si="35"/>
        <v>21</v>
      </c>
      <c r="G654" s="5">
        <f ca="1">Graphs!$E$5-Data!A654</f>
        <v>54</v>
      </c>
      <c r="H654" s="9">
        <f ca="1">C654-Graphs!$E$6</f>
        <v>-0.54</v>
      </c>
      <c r="P654" t="e">
        <f ca="1">IF(E654&gt;=Graphs!$E$6,Data!F654,NA())</f>
        <v>#N/A</v>
      </c>
    </row>
    <row r="655" spans="1:16">
      <c r="A655" s="5">
        <f ca="1">CRITBINOM(Graphs!$E$5,Graphs!$C$5,RAND())</f>
        <v>47</v>
      </c>
      <c r="B655" s="2">
        <f t="shared" ca="1" si="33"/>
        <v>303</v>
      </c>
      <c r="C655" s="3">
        <f ca="1">ROUND(A655/Graphs!$E$5,3)</f>
        <v>0.47</v>
      </c>
      <c r="D655" s="4">
        <v>654</v>
      </c>
      <c r="E655" s="3">
        <f t="shared" ca="1" si="34"/>
        <v>0.52</v>
      </c>
      <c r="F655" s="4">
        <f t="shared" ca="1" si="35"/>
        <v>22</v>
      </c>
      <c r="G655" s="5">
        <f ca="1">Graphs!$E$5-Data!A655</f>
        <v>53</v>
      </c>
      <c r="H655" s="9">
        <f ca="1">C655-Graphs!$E$6</f>
        <v>-0.53</v>
      </c>
      <c r="P655" t="e">
        <f ca="1">IF(E655&gt;=Graphs!$E$6,Data!F655,NA())</f>
        <v>#N/A</v>
      </c>
    </row>
    <row r="656" spans="1:16">
      <c r="A656" s="5">
        <f ca="1">CRITBINOM(Graphs!$E$5,Graphs!$C$5,RAND())</f>
        <v>45</v>
      </c>
      <c r="B656" s="2">
        <f t="shared" ca="1" si="33"/>
        <v>195</v>
      </c>
      <c r="C656" s="3">
        <f ca="1">ROUND(A656/Graphs!$E$5,3)</f>
        <v>0.45</v>
      </c>
      <c r="D656" s="4">
        <v>655</v>
      </c>
      <c r="E656" s="3">
        <f t="shared" ca="1" si="34"/>
        <v>0.52</v>
      </c>
      <c r="F656" s="4">
        <f t="shared" ca="1" si="35"/>
        <v>23</v>
      </c>
      <c r="G656" s="5">
        <f ca="1">Graphs!$E$5-Data!A656</f>
        <v>55</v>
      </c>
      <c r="H656" s="9">
        <f ca="1">C656-Graphs!$E$6</f>
        <v>-0.55000000000000004</v>
      </c>
      <c r="P656" t="e">
        <f ca="1">IF(E656&gt;=Graphs!$E$6,Data!F656,NA())</f>
        <v>#N/A</v>
      </c>
    </row>
    <row r="657" spans="1:16">
      <c r="A657" s="5">
        <f ca="1">CRITBINOM(Graphs!$E$5,Graphs!$C$5,RAND())</f>
        <v>48</v>
      </c>
      <c r="B657" s="2">
        <f t="shared" ca="1" si="33"/>
        <v>388</v>
      </c>
      <c r="C657" s="3">
        <f ca="1">ROUND(A657/Graphs!$E$5,3)</f>
        <v>0.48</v>
      </c>
      <c r="D657" s="4">
        <v>656</v>
      </c>
      <c r="E657" s="3">
        <f t="shared" ca="1" si="34"/>
        <v>0.52</v>
      </c>
      <c r="F657" s="4">
        <f t="shared" ca="1" si="35"/>
        <v>24</v>
      </c>
      <c r="G657" s="5">
        <f ca="1">Graphs!$E$5-Data!A657</f>
        <v>52</v>
      </c>
      <c r="H657" s="9">
        <f ca="1">C657-Graphs!$E$6</f>
        <v>-0.52</v>
      </c>
      <c r="P657" t="e">
        <f ca="1">IF(E657&gt;=Graphs!$E$6,Data!F657,NA())</f>
        <v>#N/A</v>
      </c>
    </row>
    <row r="658" spans="1:16">
      <c r="A658" s="5">
        <f ca="1">CRITBINOM(Graphs!$E$5,Graphs!$C$5,RAND())</f>
        <v>53</v>
      </c>
      <c r="B658" s="2">
        <f t="shared" ca="1" si="33"/>
        <v>767</v>
      </c>
      <c r="C658" s="3">
        <f ca="1">ROUND(A658/Graphs!$E$5,3)</f>
        <v>0.53</v>
      </c>
      <c r="D658" s="4">
        <v>657</v>
      </c>
      <c r="E658" s="3">
        <f t="shared" ca="1" si="34"/>
        <v>0.52</v>
      </c>
      <c r="F658" s="4">
        <f t="shared" ca="1" si="35"/>
        <v>25</v>
      </c>
      <c r="G658" s="5">
        <f ca="1">Graphs!$E$5-Data!A658</f>
        <v>47</v>
      </c>
      <c r="H658" s="9">
        <f ca="1">C658-Graphs!$E$6</f>
        <v>-0.47</v>
      </c>
      <c r="P658" t="e">
        <f ca="1">IF(E658&gt;=Graphs!$E$6,Data!F658,NA())</f>
        <v>#N/A</v>
      </c>
    </row>
    <row r="659" spans="1:16">
      <c r="A659" s="5">
        <f ca="1">CRITBINOM(Graphs!$E$5,Graphs!$C$5,RAND())</f>
        <v>35</v>
      </c>
      <c r="B659" s="2">
        <f t="shared" ca="1" si="33"/>
        <v>2</v>
      </c>
      <c r="C659" s="3">
        <f ca="1">ROUND(A659/Graphs!$E$5,3)</f>
        <v>0.35</v>
      </c>
      <c r="D659" s="4">
        <v>658</v>
      </c>
      <c r="E659" s="3">
        <f t="shared" ca="1" si="34"/>
        <v>0.52</v>
      </c>
      <c r="F659" s="4">
        <f t="shared" ca="1" si="35"/>
        <v>26</v>
      </c>
      <c r="G659" s="5">
        <f ca="1">Graphs!$E$5-Data!A659</f>
        <v>65</v>
      </c>
      <c r="H659" s="9">
        <f ca="1">C659-Graphs!$E$6</f>
        <v>-0.65</v>
      </c>
      <c r="P659" t="e">
        <f ca="1">IF(E659&gt;=Graphs!$E$6,Data!F659,NA())</f>
        <v>#N/A</v>
      </c>
    </row>
    <row r="660" spans="1:16">
      <c r="A660" s="5">
        <f ca="1">CRITBINOM(Graphs!$E$5,Graphs!$C$5,RAND())</f>
        <v>49</v>
      </c>
      <c r="B660" s="2">
        <f t="shared" ca="1" si="33"/>
        <v>477</v>
      </c>
      <c r="C660" s="3">
        <f ca="1">ROUND(A660/Graphs!$E$5,3)</f>
        <v>0.49</v>
      </c>
      <c r="D660" s="4">
        <v>659</v>
      </c>
      <c r="E660" s="3">
        <f t="shared" ca="1" si="34"/>
        <v>0.52</v>
      </c>
      <c r="F660" s="4">
        <f t="shared" ca="1" si="35"/>
        <v>27</v>
      </c>
      <c r="G660" s="5">
        <f ca="1">Graphs!$E$5-Data!A660</f>
        <v>51</v>
      </c>
      <c r="H660" s="9">
        <f ca="1">C660-Graphs!$E$6</f>
        <v>-0.51</v>
      </c>
      <c r="P660" t="e">
        <f ca="1">IF(E660&gt;=Graphs!$E$6,Data!F660,NA())</f>
        <v>#N/A</v>
      </c>
    </row>
    <row r="661" spans="1:16">
      <c r="A661" s="5">
        <f ca="1">CRITBINOM(Graphs!$E$5,Graphs!$C$5,RAND())</f>
        <v>38</v>
      </c>
      <c r="B661" s="2">
        <f t="shared" ca="1" si="33"/>
        <v>20</v>
      </c>
      <c r="C661" s="3">
        <f ca="1">ROUND(A661/Graphs!$E$5,3)</f>
        <v>0.38</v>
      </c>
      <c r="D661" s="4">
        <v>660</v>
      </c>
      <c r="E661" s="3">
        <f t="shared" ca="1" si="34"/>
        <v>0.52</v>
      </c>
      <c r="F661" s="4">
        <f t="shared" ca="1" si="35"/>
        <v>28</v>
      </c>
      <c r="G661" s="5">
        <f ca="1">Graphs!$E$5-Data!A661</f>
        <v>62</v>
      </c>
      <c r="H661" s="9">
        <f ca="1">C661-Graphs!$E$6</f>
        <v>-0.62</v>
      </c>
      <c r="P661" t="e">
        <f ca="1">IF(E661&gt;=Graphs!$E$6,Data!F661,NA())</f>
        <v>#N/A</v>
      </c>
    </row>
    <row r="662" spans="1:16">
      <c r="A662" s="5">
        <f ca="1">CRITBINOM(Graphs!$E$5,Graphs!$C$5,RAND())</f>
        <v>50</v>
      </c>
      <c r="B662" s="2">
        <f t="shared" ca="1" si="33"/>
        <v>559</v>
      </c>
      <c r="C662" s="3">
        <f ca="1">ROUND(A662/Graphs!$E$5,3)</f>
        <v>0.5</v>
      </c>
      <c r="D662" s="4">
        <v>661</v>
      </c>
      <c r="E662" s="3">
        <f t="shared" ca="1" si="34"/>
        <v>0.52</v>
      </c>
      <c r="F662" s="4">
        <f t="shared" ca="1" si="35"/>
        <v>29</v>
      </c>
      <c r="G662" s="5">
        <f ca="1">Graphs!$E$5-Data!A662</f>
        <v>50</v>
      </c>
      <c r="H662" s="9">
        <f ca="1">C662-Graphs!$E$6</f>
        <v>-0.5</v>
      </c>
      <c r="P662" t="e">
        <f ca="1">IF(E662&gt;=Graphs!$E$6,Data!F662,NA())</f>
        <v>#N/A</v>
      </c>
    </row>
    <row r="663" spans="1:16">
      <c r="A663" s="5">
        <f ca="1">CRITBINOM(Graphs!$E$5,Graphs!$C$5,RAND())</f>
        <v>55</v>
      </c>
      <c r="B663" s="2">
        <f t="shared" ca="1" si="33"/>
        <v>871</v>
      </c>
      <c r="C663" s="3">
        <f ca="1">ROUND(A663/Graphs!$E$5,3)</f>
        <v>0.55000000000000004</v>
      </c>
      <c r="D663" s="4">
        <v>662</v>
      </c>
      <c r="E663" s="3">
        <f t="shared" ca="1" si="34"/>
        <v>0.52</v>
      </c>
      <c r="F663" s="4">
        <f t="shared" ca="1" si="35"/>
        <v>30</v>
      </c>
      <c r="G663" s="5">
        <f ca="1">Graphs!$E$5-Data!A663</f>
        <v>45</v>
      </c>
      <c r="H663" s="9">
        <f ca="1">C663-Graphs!$E$6</f>
        <v>-0.44999999999999996</v>
      </c>
      <c r="P663" t="e">
        <f ca="1">IF(E663&gt;=Graphs!$E$6,Data!F663,NA())</f>
        <v>#N/A</v>
      </c>
    </row>
    <row r="664" spans="1:16">
      <c r="A664" s="5">
        <f ca="1">CRITBINOM(Graphs!$E$5,Graphs!$C$5,RAND())</f>
        <v>53</v>
      </c>
      <c r="B664" s="2">
        <f t="shared" ca="1" si="33"/>
        <v>767</v>
      </c>
      <c r="C664" s="3">
        <f ca="1">ROUND(A664/Graphs!$E$5,3)</f>
        <v>0.53</v>
      </c>
      <c r="D664" s="4">
        <v>663</v>
      </c>
      <c r="E664" s="3">
        <f t="shared" ca="1" si="34"/>
        <v>0.52</v>
      </c>
      <c r="F664" s="4">
        <f t="shared" ca="1" si="35"/>
        <v>31</v>
      </c>
      <c r="G664" s="5">
        <f ca="1">Graphs!$E$5-Data!A664</f>
        <v>47</v>
      </c>
      <c r="H664" s="9">
        <f ca="1">C664-Graphs!$E$6</f>
        <v>-0.47</v>
      </c>
      <c r="P664" t="e">
        <f ca="1">IF(E664&gt;=Graphs!$E$6,Data!F664,NA())</f>
        <v>#N/A</v>
      </c>
    </row>
    <row r="665" spans="1:16">
      <c r="A665" s="5">
        <f ca="1">CRITBINOM(Graphs!$E$5,Graphs!$C$5,RAND())</f>
        <v>55</v>
      </c>
      <c r="B665" s="2">
        <f t="shared" ca="1" si="33"/>
        <v>871</v>
      </c>
      <c r="C665" s="3">
        <f ca="1">ROUND(A665/Graphs!$E$5,3)</f>
        <v>0.55000000000000004</v>
      </c>
      <c r="D665" s="4">
        <v>664</v>
      </c>
      <c r="E665" s="3">
        <f t="shared" ca="1" si="34"/>
        <v>0.52</v>
      </c>
      <c r="F665" s="4">
        <f t="shared" ca="1" si="35"/>
        <v>32</v>
      </c>
      <c r="G665" s="5">
        <f ca="1">Graphs!$E$5-Data!A665</f>
        <v>45</v>
      </c>
      <c r="H665" s="9">
        <f ca="1">C665-Graphs!$E$6</f>
        <v>-0.44999999999999996</v>
      </c>
      <c r="P665" t="e">
        <f ca="1">IF(E665&gt;=Graphs!$E$6,Data!F665,NA())</f>
        <v>#N/A</v>
      </c>
    </row>
    <row r="666" spans="1:16">
      <c r="A666" s="5">
        <f ca="1">CRITBINOM(Graphs!$E$5,Graphs!$C$5,RAND())</f>
        <v>45</v>
      </c>
      <c r="B666" s="2">
        <f t="shared" ca="1" si="33"/>
        <v>195</v>
      </c>
      <c r="C666" s="3">
        <f ca="1">ROUND(A666/Graphs!$E$5,3)</f>
        <v>0.45</v>
      </c>
      <c r="D666" s="4">
        <v>665</v>
      </c>
      <c r="E666" s="3">
        <f t="shared" ca="1" si="34"/>
        <v>0.52</v>
      </c>
      <c r="F666" s="4">
        <f t="shared" ca="1" si="35"/>
        <v>33</v>
      </c>
      <c r="G666" s="5">
        <f ca="1">Graphs!$E$5-Data!A666</f>
        <v>55</v>
      </c>
      <c r="H666" s="9">
        <f ca="1">C666-Graphs!$E$6</f>
        <v>-0.55000000000000004</v>
      </c>
      <c r="P666" t="e">
        <f ca="1">IF(E666&gt;=Graphs!$E$6,Data!F666,NA())</f>
        <v>#N/A</v>
      </c>
    </row>
    <row r="667" spans="1:16">
      <c r="A667" s="5">
        <f ca="1">CRITBINOM(Graphs!$E$5,Graphs!$C$5,RAND())</f>
        <v>58</v>
      </c>
      <c r="B667" s="2">
        <f t="shared" ca="1" si="33"/>
        <v>963</v>
      </c>
      <c r="C667" s="3">
        <f ca="1">ROUND(A667/Graphs!$E$5,3)</f>
        <v>0.57999999999999996</v>
      </c>
      <c r="D667" s="4">
        <v>666</v>
      </c>
      <c r="E667" s="3">
        <f t="shared" ca="1" si="34"/>
        <v>0.52</v>
      </c>
      <c r="F667" s="4">
        <f t="shared" ca="1" si="35"/>
        <v>34</v>
      </c>
      <c r="G667" s="5">
        <f ca="1">Graphs!$E$5-Data!A667</f>
        <v>42</v>
      </c>
      <c r="H667" s="9">
        <f ca="1">C667-Graphs!$E$6</f>
        <v>-0.42000000000000004</v>
      </c>
      <c r="P667" t="e">
        <f ca="1">IF(E667&gt;=Graphs!$E$6,Data!F667,NA())</f>
        <v>#N/A</v>
      </c>
    </row>
    <row r="668" spans="1:16">
      <c r="A668" s="5">
        <f ca="1">CRITBINOM(Graphs!$E$5,Graphs!$C$5,RAND())</f>
        <v>54</v>
      </c>
      <c r="B668" s="2">
        <f t="shared" ca="1" si="33"/>
        <v>823</v>
      </c>
      <c r="C668" s="3">
        <f ca="1">ROUND(A668/Graphs!$E$5,3)</f>
        <v>0.54</v>
      </c>
      <c r="D668" s="4">
        <v>667</v>
      </c>
      <c r="E668" s="3">
        <f t="shared" ca="1" si="34"/>
        <v>0.52</v>
      </c>
      <c r="F668" s="4">
        <f t="shared" ca="1" si="35"/>
        <v>35</v>
      </c>
      <c r="G668" s="5">
        <f ca="1">Graphs!$E$5-Data!A668</f>
        <v>46</v>
      </c>
      <c r="H668" s="9">
        <f ca="1">C668-Graphs!$E$6</f>
        <v>-0.45999999999999996</v>
      </c>
      <c r="P668" t="e">
        <f ca="1">IF(E668&gt;=Graphs!$E$6,Data!F668,NA())</f>
        <v>#N/A</v>
      </c>
    </row>
    <row r="669" spans="1:16">
      <c r="A669" s="5">
        <f ca="1">CRITBINOM(Graphs!$E$5,Graphs!$C$5,RAND())</f>
        <v>50</v>
      </c>
      <c r="B669" s="2">
        <f t="shared" ca="1" si="33"/>
        <v>559</v>
      </c>
      <c r="C669" s="3">
        <f ca="1">ROUND(A669/Graphs!$E$5,3)</f>
        <v>0.5</v>
      </c>
      <c r="D669" s="4">
        <v>668</v>
      </c>
      <c r="E669" s="3">
        <f t="shared" ca="1" si="34"/>
        <v>0.52</v>
      </c>
      <c r="F669" s="4">
        <f t="shared" ca="1" si="35"/>
        <v>36</v>
      </c>
      <c r="G669" s="5">
        <f ca="1">Graphs!$E$5-Data!A669</f>
        <v>50</v>
      </c>
      <c r="H669" s="9">
        <f ca="1">C669-Graphs!$E$6</f>
        <v>-0.5</v>
      </c>
      <c r="P669" t="e">
        <f ca="1">IF(E669&gt;=Graphs!$E$6,Data!F669,NA())</f>
        <v>#N/A</v>
      </c>
    </row>
    <row r="670" spans="1:16">
      <c r="A670" s="5">
        <f ca="1">CRITBINOM(Graphs!$E$5,Graphs!$C$5,RAND())</f>
        <v>53</v>
      </c>
      <c r="B670" s="2">
        <f t="shared" ca="1" si="33"/>
        <v>767</v>
      </c>
      <c r="C670" s="3">
        <f ca="1">ROUND(A670/Graphs!$E$5,3)</f>
        <v>0.53</v>
      </c>
      <c r="D670" s="4">
        <v>669</v>
      </c>
      <c r="E670" s="3">
        <f t="shared" ca="1" si="34"/>
        <v>0.52</v>
      </c>
      <c r="F670" s="4">
        <f t="shared" ca="1" si="35"/>
        <v>37</v>
      </c>
      <c r="G670" s="5">
        <f ca="1">Graphs!$E$5-Data!A670</f>
        <v>47</v>
      </c>
      <c r="H670" s="9">
        <f ca="1">C670-Graphs!$E$6</f>
        <v>-0.47</v>
      </c>
      <c r="P670" t="e">
        <f ca="1">IF(E670&gt;=Graphs!$E$6,Data!F670,NA())</f>
        <v>#N/A</v>
      </c>
    </row>
    <row r="671" spans="1:16">
      <c r="A671" s="5">
        <f ca="1">CRITBINOM(Graphs!$E$5,Graphs!$C$5,RAND())</f>
        <v>44</v>
      </c>
      <c r="B671" s="2">
        <f t="shared" ca="1" si="33"/>
        <v>151</v>
      </c>
      <c r="C671" s="3">
        <f ca="1">ROUND(A671/Graphs!$E$5,3)</f>
        <v>0.44</v>
      </c>
      <c r="D671" s="4">
        <v>670</v>
      </c>
      <c r="E671" s="3">
        <f t="shared" ca="1" si="34"/>
        <v>0.52</v>
      </c>
      <c r="F671" s="4">
        <f t="shared" ca="1" si="35"/>
        <v>38</v>
      </c>
      <c r="G671" s="5">
        <f ca="1">Graphs!$E$5-Data!A671</f>
        <v>56</v>
      </c>
      <c r="H671" s="9">
        <f ca="1">C671-Graphs!$E$6</f>
        <v>-0.56000000000000005</v>
      </c>
      <c r="P671" t="e">
        <f ca="1">IF(E671&gt;=Graphs!$E$6,Data!F671,NA())</f>
        <v>#N/A</v>
      </c>
    </row>
    <row r="672" spans="1:16">
      <c r="A672" s="5">
        <f ca="1">CRITBINOM(Graphs!$E$5,Graphs!$C$5,RAND())</f>
        <v>47</v>
      </c>
      <c r="B672" s="2">
        <f t="shared" ca="1" si="33"/>
        <v>303</v>
      </c>
      <c r="C672" s="3">
        <f ca="1">ROUND(A672/Graphs!$E$5,3)</f>
        <v>0.47</v>
      </c>
      <c r="D672" s="4">
        <v>671</v>
      </c>
      <c r="E672" s="3">
        <f t="shared" ca="1" si="34"/>
        <v>0.52</v>
      </c>
      <c r="F672" s="4">
        <f t="shared" ca="1" si="35"/>
        <v>39</v>
      </c>
      <c r="G672" s="5">
        <f ca="1">Graphs!$E$5-Data!A672</f>
        <v>53</v>
      </c>
      <c r="H672" s="9">
        <f ca="1">C672-Graphs!$E$6</f>
        <v>-0.53</v>
      </c>
      <c r="P672" t="e">
        <f ca="1">IF(E672&gt;=Graphs!$E$6,Data!F672,NA())</f>
        <v>#N/A</v>
      </c>
    </row>
    <row r="673" spans="1:16">
      <c r="A673" s="5">
        <f ca="1">CRITBINOM(Graphs!$E$5,Graphs!$C$5,RAND())</f>
        <v>38</v>
      </c>
      <c r="B673" s="2">
        <f t="shared" ca="1" si="33"/>
        <v>20</v>
      </c>
      <c r="C673" s="3">
        <f ca="1">ROUND(A673/Graphs!$E$5,3)</f>
        <v>0.38</v>
      </c>
      <c r="D673" s="4">
        <v>672</v>
      </c>
      <c r="E673" s="3">
        <f t="shared" ca="1" si="34"/>
        <v>0.52</v>
      </c>
      <c r="F673" s="4">
        <f t="shared" ca="1" si="35"/>
        <v>40</v>
      </c>
      <c r="G673" s="5">
        <f ca="1">Graphs!$E$5-Data!A673</f>
        <v>62</v>
      </c>
      <c r="H673" s="9">
        <f ca="1">C673-Graphs!$E$6</f>
        <v>-0.62</v>
      </c>
      <c r="P673" t="e">
        <f ca="1">IF(E673&gt;=Graphs!$E$6,Data!F673,NA())</f>
        <v>#N/A</v>
      </c>
    </row>
    <row r="674" spans="1:16">
      <c r="A674" s="5">
        <f ca="1">CRITBINOM(Graphs!$E$5,Graphs!$C$5,RAND())</f>
        <v>52</v>
      </c>
      <c r="B674" s="2">
        <f t="shared" ca="1" si="33"/>
        <v>693</v>
      </c>
      <c r="C674" s="3">
        <f ca="1">ROUND(A674/Graphs!$E$5,3)</f>
        <v>0.52</v>
      </c>
      <c r="D674" s="4">
        <v>673</v>
      </c>
      <c r="E674" s="3">
        <f t="shared" ca="1" si="34"/>
        <v>0.52</v>
      </c>
      <c r="F674" s="4">
        <f t="shared" ca="1" si="35"/>
        <v>41</v>
      </c>
      <c r="G674" s="5">
        <f ca="1">Graphs!$E$5-Data!A674</f>
        <v>48</v>
      </c>
      <c r="H674" s="9">
        <f ca="1">C674-Graphs!$E$6</f>
        <v>-0.48</v>
      </c>
      <c r="P674" t="e">
        <f ca="1">IF(E674&gt;=Graphs!$E$6,Data!F674,NA())</f>
        <v>#N/A</v>
      </c>
    </row>
    <row r="675" spans="1:16">
      <c r="A675" s="5">
        <f ca="1">CRITBINOM(Graphs!$E$5,Graphs!$C$5,RAND())</f>
        <v>48</v>
      </c>
      <c r="B675" s="2">
        <f t="shared" ca="1" si="33"/>
        <v>388</v>
      </c>
      <c r="C675" s="3">
        <f ca="1">ROUND(A675/Graphs!$E$5,3)</f>
        <v>0.48</v>
      </c>
      <c r="D675" s="4">
        <v>674</v>
      </c>
      <c r="E675" s="3">
        <f t="shared" ca="1" si="34"/>
        <v>0.52</v>
      </c>
      <c r="F675" s="4">
        <f t="shared" ca="1" si="35"/>
        <v>42</v>
      </c>
      <c r="G675" s="5">
        <f ca="1">Graphs!$E$5-Data!A675</f>
        <v>52</v>
      </c>
      <c r="H675" s="9">
        <f ca="1">C675-Graphs!$E$6</f>
        <v>-0.52</v>
      </c>
      <c r="P675" t="e">
        <f ca="1">IF(E675&gt;=Graphs!$E$6,Data!F675,NA())</f>
        <v>#N/A</v>
      </c>
    </row>
    <row r="676" spans="1:16">
      <c r="A676" s="5">
        <f ca="1">CRITBINOM(Graphs!$E$5,Graphs!$C$5,RAND())</f>
        <v>49</v>
      </c>
      <c r="B676" s="2">
        <f t="shared" ca="1" si="33"/>
        <v>477</v>
      </c>
      <c r="C676" s="3">
        <f ca="1">ROUND(A676/Graphs!$E$5,3)</f>
        <v>0.49</v>
      </c>
      <c r="D676" s="4">
        <v>675</v>
      </c>
      <c r="E676" s="3">
        <f t="shared" ca="1" si="34"/>
        <v>0.52</v>
      </c>
      <c r="F676" s="4">
        <f t="shared" ca="1" si="35"/>
        <v>43</v>
      </c>
      <c r="G676" s="5">
        <f ca="1">Graphs!$E$5-Data!A676</f>
        <v>51</v>
      </c>
      <c r="H676" s="9">
        <f ca="1">C676-Graphs!$E$6</f>
        <v>-0.51</v>
      </c>
      <c r="P676" t="e">
        <f ca="1">IF(E676&gt;=Graphs!$E$6,Data!F676,NA())</f>
        <v>#N/A</v>
      </c>
    </row>
    <row r="677" spans="1:16">
      <c r="A677" s="5">
        <f ca="1">CRITBINOM(Graphs!$E$5,Graphs!$C$5,RAND())</f>
        <v>50</v>
      </c>
      <c r="B677" s="2">
        <f t="shared" ca="1" si="33"/>
        <v>559</v>
      </c>
      <c r="C677" s="3">
        <f ca="1">ROUND(A677/Graphs!$E$5,3)</f>
        <v>0.5</v>
      </c>
      <c r="D677" s="4">
        <v>676</v>
      </c>
      <c r="E677" s="3">
        <f t="shared" ca="1" si="34"/>
        <v>0.52</v>
      </c>
      <c r="F677" s="4">
        <f t="shared" ca="1" si="35"/>
        <v>44</v>
      </c>
      <c r="G677" s="5">
        <f ca="1">Graphs!$E$5-Data!A677</f>
        <v>50</v>
      </c>
      <c r="H677" s="9">
        <f ca="1">C677-Graphs!$E$6</f>
        <v>-0.5</v>
      </c>
      <c r="P677" t="e">
        <f ca="1">IF(E677&gt;=Graphs!$E$6,Data!F677,NA())</f>
        <v>#N/A</v>
      </c>
    </row>
    <row r="678" spans="1:16">
      <c r="A678" s="5">
        <f ca="1">CRITBINOM(Graphs!$E$5,Graphs!$C$5,RAND())</f>
        <v>48</v>
      </c>
      <c r="B678" s="2">
        <f t="shared" ca="1" si="33"/>
        <v>388</v>
      </c>
      <c r="C678" s="3">
        <f ca="1">ROUND(A678/Graphs!$E$5,3)</f>
        <v>0.48</v>
      </c>
      <c r="D678" s="4">
        <v>677</v>
      </c>
      <c r="E678" s="3">
        <f t="shared" ca="1" si="34"/>
        <v>0.52</v>
      </c>
      <c r="F678" s="4">
        <f t="shared" ca="1" si="35"/>
        <v>45</v>
      </c>
      <c r="G678" s="5">
        <f ca="1">Graphs!$E$5-Data!A678</f>
        <v>52</v>
      </c>
      <c r="H678" s="9">
        <f ca="1">C678-Graphs!$E$6</f>
        <v>-0.52</v>
      </c>
      <c r="P678" t="e">
        <f ca="1">IF(E678&gt;=Graphs!$E$6,Data!F678,NA())</f>
        <v>#N/A</v>
      </c>
    </row>
    <row r="679" spans="1:16">
      <c r="A679" s="5">
        <f ca="1">CRITBINOM(Graphs!$E$5,Graphs!$C$5,RAND())</f>
        <v>49</v>
      </c>
      <c r="B679" s="2">
        <f t="shared" ca="1" si="33"/>
        <v>477</v>
      </c>
      <c r="C679" s="3">
        <f ca="1">ROUND(A679/Graphs!$E$5,3)</f>
        <v>0.49</v>
      </c>
      <c r="D679" s="4">
        <v>678</v>
      </c>
      <c r="E679" s="3">
        <f t="shared" ca="1" si="34"/>
        <v>0.52</v>
      </c>
      <c r="F679" s="4">
        <f t="shared" ca="1" si="35"/>
        <v>46</v>
      </c>
      <c r="G679" s="5">
        <f ca="1">Graphs!$E$5-Data!A679</f>
        <v>51</v>
      </c>
      <c r="H679" s="9">
        <f ca="1">C679-Graphs!$E$6</f>
        <v>-0.51</v>
      </c>
      <c r="P679" t="e">
        <f ca="1">IF(E679&gt;=Graphs!$E$6,Data!F679,NA())</f>
        <v>#N/A</v>
      </c>
    </row>
    <row r="680" spans="1:16">
      <c r="A680" s="5">
        <f ca="1">CRITBINOM(Graphs!$E$5,Graphs!$C$5,RAND())</f>
        <v>44</v>
      </c>
      <c r="B680" s="2">
        <f t="shared" ca="1" si="33"/>
        <v>151</v>
      </c>
      <c r="C680" s="3">
        <f ca="1">ROUND(A680/Graphs!$E$5,3)</f>
        <v>0.44</v>
      </c>
      <c r="D680" s="4">
        <v>679</v>
      </c>
      <c r="E680" s="3">
        <f t="shared" ca="1" si="34"/>
        <v>0.52</v>
      </c>
      <c r="F680" s="4">
        <f t="shared" ca="1" si="35"/>
        <v>47</v>
      </c>
      <c r="G680" s="5">
        <f ca="1">Graphs!$E$5-Data!A680</f>
        <v>56</v>
      </c>
      <c r="H680" s="9">
        <f ca="1">C680-Graphs!$E$6</f>
        <v>-0.56000000000000005</v>
      </c>
      <c r="P680" t="e">
        <f ca="1">IF(E680&gt;=Graphs!$E$6,Data!F680,NA())</f>
        <v>#N/A</v>
      </c>
    </row>
    <row r="681" spans="1:16">
      <c r="A681" s="5">
        <f ca="1">CRITBINOM(Graphs!$E$5,Graphs!$C$5,RAND())</f>
        <v>55</v>
      </c>
      <c r="B681" s="2">
        <f t="shared" ca="1" si="33"/>
        <v>871</v>
      </c>
      <c r="C681" s="3">
        <f ca="1">ROUND(A681/Graphs!$E$5,3)</f>
        <v>0.55000000000000004</v>
      </c>
      <c r="D681" s="4">
        <v>680</v>
      </c>
      <c r="E681" s="3">
        <f t="shared" ca="1" si="34"/>
        <v>0.52</v>
      </c>
      <c r="F681" s="4">
        <f t="shared" ca="1" si="35"/>
        <v>48</v>
      </c>
      <c r="G681" s="5">
        <f ca="1">Graphs!$E$5-Data!A681</f>
        <v>45</v>
      </c>
      <c r="H681" s="9">
        <f ca="1">C681-Graphs!$E$6</f>
        <v>-0.44999999999999996</v>
      </c>
      <c r="P681" t="e">
        <f ca="1">IF(E681&gt;=Graphs!$E$6,Data!F681,NA())</f>
        <v>#N/A</v>
      </c>
    </row>
    <row r="682" spans="1:16">
      <c r="A682" s="5">
        <f ca="1">CRITBINOM(Graphs!$E$5,Graphs!$C$5,RAND())</f>
        <v>49</v>
      </c>
      <c r="B682" s="2">
        <f t="shared" ca="1" si="33"/>
        <v>477</v>
      </c>
      <c r="C682" s="3">
        <f ca="1">ROUND(A682/Graphs!$E$5,3)</f>
        <v>0.49</v>
      </c>
      <c r="D682" s="4">
        <v>681</v>
      </c>
      <c r="E682" s="3">
        <f t="shared" ca="1" si="34"/>
        <v>0.52</v>
      </c>
      <c r="F682" s="4">
        <f t="shared" ca="1" si="35"/>
        <v>49</v>
      </c>
      <c r="G682" s="5">
        <f ca="1">Graphs!$E$5-Data!A682</f>
        <v>51</v>
      </c>
      <c r="H682" s="9">
        <f ca="1">C682-Graphs!$E$6</f>
        <v>-0.51</v>
      </c>
      <c r="P682" t="e">
        <f ca="1">IF(E682&gt;=Graphs!$E$6,Data!F682,NA())</f>
        <v>#N/A</v>
      </c>
    </row>
    <row r="683" spans="1:16">
      <c r="A683" s="5">
        <f ca="1">CRITBINOM(Graphs!$E$5,Graphs!$C$5,RAND())</f>
        <v>54</v>
      </c>
      <c r="B683" s="2">
        <f t="shared" ca="1" si="33"/>
        <v>823</v>
      </c>
      <c r="C683" s="3">
        <f ca="1">ROUND(A683/Graphs!$E$5,3)</f>
        <v>0.54</v>
      </c>
      <c r="D683" s="4">
        <v>682</v>
      </c>
      <c r="E683" s="3">
        <f t="shared" ca="1" si="34"/>
        <v>0.52</v>
      </c>
      <c r="F683" s="4">
        <f t="shared" ca="1" si="35"/>
        <v>50</v>
      </c>
      <c r="G683" s="5">
        <f ca="1">Graphs!$E$5-Data!A683</f>
        <v>46</v>
      </c>
      <c r="H683" s="9">
        <f ca="1">C683-Graphs!$E$6</f>
        <v>-0.45999999999999996</v>
      </c>
      <c r="P683" t="e">
        <f ca="1">IF(E683&gt;=Graphs!$E$6,Data!F683,NA())</f>
        <v>#N/A</v>
      </c>
    </row>
    <row r="684" spans="1:16">
      <c r="A684" s="5">
        <f ca="1">CRITBINOM(Graphs!$E$5,Graphs!$C$5,RAND())</f>
        <v>46</v>
      </c>
      <c r="B684" s="2">
        <f t="shared" ca="1" si="33"/>
        <v>246</v>
      </c>
      <c r="C684" s="3">
        <f ca="1">ROUND(A684/Graphs!$E$5,3)</f>
        <v>0.46</v>
      </c>
      <c r="D684" s="4">
        <v>683</v>
      </c>
      <c r="E684" s="3">
        <f t="shared" ca="1" si="34"/>
        <v>0.52</v>
      </c>
      <c r="F684" s="4">
        <f t="shared" ca="1" si="35"/>
        <v>51</v>
      </c>
      <c r="G684" s="5">
        <f ca="1">Graphs!$E$5-Data!A684</f>
        <v>54</v>
      </c>
      <c r="H684" s="9">
        <f ca="1">C684-Graphs!$E$6</f>
        <v>-0.54</v>
      </c>
      <c r="P684" t="e">
        <f ca="1">IF(E684&gt;=Graphs!$E$6,Data!F684,NA())</f>
        <v>#N/A</v>
      </c>
    </row>
    <row r="685" spans="1:16">
      <c r="A685" s="5">
        <f ca="1">CRITBINOM(Graphs!$E$5,Graphs!$C$5,RAND())</f>
        <v>44</v>
      </c>
      <c r="B685" s="2">
        <f t="shared" ca="1" si="33"/>
        <v>151</v>
      </c>
      <c r="C685" s="3">
        <f ca="1">ROUND(A685/Graphs!$E$5,3)</f>
        <v>0.44</v>
      </c>
      <c r="D685" s="4">
        <v>684</v>
      </c>
      <c r="E685" s="3">
        <f t="shared" ca="1" si="34"/>
        <v>0.52</v>
      </c>
      <c r="F685" s="4">
        <f t="shared" ca="1" si="35"/>
        <v>52</v>
      </c>
      <c r="G685" s="5">
        <f ca="1">Graphs!$E$5-Data!A685</f>
        <v>56</v>
      </c>
      <c r="H685" s="9">
        <f ca="1">C685-Graphs!$E$6</f>
        <v>-0.56000000000000005</v>
      </c>
      <c r="P685" t="e">
        <f ca="1">IF(E685&gt;=Graphs!$E$6,Data!F685,NA())</f>
        <v>#N/A</v>
      </c>
    </row>
    <row r="686" spans="1:16">
      <c r="A686" s="5">
        <f ca="1">CRITBINOM(Graphs!$E$5,Graphs!$C$5,RAND())</f>
        <v>58</v>
      </c>
      <c r="B686" s="2">
        <f t="shared" ca="1" si="33"/>
        <v>963</v>
      </c>
      <c r="C686" s="3">
        <f ca="1">ROUND(A686/Graphs!$E$5,3)</f>
        <v>0.57999999999999996</v>
      </c>
      <c r="D686" s="4">
        <v>685</v>
      </c>
      <c r="E686" s="3">
        <f t="shared" ca="1" si="34"/>
        <v>0.52</v>
      </c>
      <c r="F686" s="4">
        <f t="shared" ca="1" si="35"/>
        <v>53</v>
      </c>
      <c r="G686" s="5">
        <f ca="1">Graphs!$E$5-Data!A686</f>
        <v>42</v>
      </c>
      <c r="H686" s="9">
        <f ca="1">C686-Graphs!$E$6</f>
        <v>-0.42000000000000004</v>
      </c>
      <c r="P686" t="e">
        <f ca="1">IF(E686&gt;=Graphs!$E$6,Data!F686,NA())</f>
        <v>#N/A</v>
      </c>
    </row>
    <row r="687" spans="1:16">
      <c r="A687" s="5">
        <f ca="1">CRITBINOM(Graphs!$E$5,Graphs!$C$5,RAND())</f>
        <v>49</v>
      </c>
      <c r="B687" s="2">
        <f t="shared" ca="1" si="33"/>
        <v>477</v>
      </c>
      <c r="C687" s="3">
        <f ca="1">ROUND(A687/Graphs!$E$5,3)</f>
        <v>0.49</v>
      </c>
      <c r="D687" s="4">
        <v>686</v>
      </c>
      <c r="E687" s="3">
        <f t="shared" ca="1" si="34"/>
        <v>0.52</v>
      </c>
      <c r="F687" s="4">
        <f t="shared" ca="1" si="35"/>
        <v>54</v>
      </c>
      <c r="G687" s="5">
        <f ca="1">Graphs!$E$5-Data!A687</f>
        <v>51</v>
      </c>
      <c r="H687" s="9">
        <f ca="1">C687-Graphs!$E$6</f>
        <v>-0.51</v>
      </c>
      <c r="P687" t="e">
        <f ca="1">IF(E687&gt;=Graphs!$E$6,Data!F687,NA())</f>
        <v>#N/A</v>
      </c>
    </row>
    <row r="688" spans="1:16">
      <c r="A688" s="5">
        <f ca="1">CRITBINOM(Graphs!$E$5,Graphs!$C$5,RAND())</f>
        <v>47</v>
      </c>
      <c r="B688" s="2">
        <f t="shared" ca="1" si="33"/>
        <v>303</v>
      </c>
      <c r="C688" s="3">
        <f ca="1">ROUND(A688/Graphs!$E$5,3)</f>
        <v>0.47</v>
      </c>
      <c r="D688" s="4">
        <v>687</v>
      </c>
      <c r="E688" s="3">
        <f t="shared" ca="1" si="34"/>
        <v>0.52</v>
      </c>
      <c r="F688" s="4">
        <f t="shared" ca="1" si="35"/>
        <v>55</v>
      </c>
      <c r="G688" s="5">
        <f ca="1">Graphs!$E$5-Data!A688</f>
        <v>53</v>
      </c>
      <c r="H688" s="9">
        <f ca="1">C688-Graphs!$E$6</f>
        <v>-0.53</v>
      </c>
      <c r="P688" t="e">
        <f ca="1">IF(E688&gt;=Graphs!$E$6,Data!F688,NA())</f>
        <v>#N/A</v>
      </c>
    </row>
    <row r="689" spans="1:16">
      <c r="A689" s="5">
        <f ca="1">CRITBINOM(Graphs!$E$5,Graphs!$C$5,RAND())</f>
        <v>50</v>
      </c>
      <c r="B689" s="2">
        <f t="shared" ca="1" si="33"/>
        <v>559</v>
      </c>
      <c r="C689" s="3">
        <f ca="1">ROUND(A689/Graphs!$E$5,3)</f>
        <v>0.5</v>
      </c>
      <c r="D689" s="4">
        <v>688</v>
      </c>
      <c r="E689" s="3">
        <f t="shared" ca="1" si="34"/>
        <v>0.52</v>
      </c>
      <c r="F689" s="4">
        <f t="shared" ca="1" si="35"/>
        <v>56</v>
      </c>
      <c r="G689" s="5">
        <f ca="1">Graphs!$E$5-Data!A689</f>
        <v>50</v>
      </c>
      <c r="H689" s="9">
        <f ca="1">C689-Graphs!$E$6</f>
        <v>-0.5</v>
      </c>
      <c r="P689" t="e">
        <f ca="1">IF(E689&gt;=Graphs!$E$6,Data!F689,NA())</f>
        <v>#N/A</v>
      </c>
    </row>
    <row r="690" spans="1:16">
      <c r="A690" s="5">
        <f ca="1">CRITBINOM(Graphs!$E$5,Graphs!$C$5,RAND())</f>
        <v>48</v>
      </c>
      <c r="B690" s="2">
        <f t="shared" ca="1" si="33"/>
        <v>388</v>
      </c>
      <c r="C690" s="3">
        <f ca="1">ROUND(A690/Graphs!$E$5,3)</f>
        <v>0.48</v>
      </c>
      <c r="D690" s="4">
        <v>689</v>
      </c>
      <c r="E690" s="3">
        <f t="shared" ca="1" si="34"/>
        <v>0.52</v>
      </c>
      <c r="F690" s="4">
        <f t="shared" ca="1" si="35"/>
        <v>57</v>
      </c>
      <c r="G690" s="5">
        <f ca="1">Graphs!$E$5-Data!A690</f>
        <v>52</v>
      </c>
      <c r="H690" s="9">
        <f ca="1">C690-Graphs!$E$6</f>
        <v>-0.52</v>
      </c>
      <c r="P690" t="e">
        <f ca="1">IF(E690&gt;=Graphs!$E$6,Data!F690,NA())</f>
        <v>#N/A</v>
      </c>
    </row>
    <row r="691" spans="1:16">
      <c r="A691" s="5">
        <f ca="1">CRITBINOM(Graphs!$E$5,Graphs!$C$5,RAND())</f>
        <v>50</v>
      </c>
      <c r="B691" s="2">
        <f t="shared" ca="1" si="33"/>
        <v>559</v>
      </c>
      <c r="C691" s="3">
        <f ca="1">ROUND(A691/Graphs!$E$5,3)</f>
        <v>0.5</v>
      </c>
      <c r="D691" s="4">
        <v>690</v>
      </c>
      <c r="E691" s="3">
        <f t="shared" ca="1" si="34"/>
        <v>0.52</v>
      </c>
      <c r="F691" s="4">
        <f t="shared" ca="1" si="35"/>
        <v>58</v>
      </c>
      <c r="G691" s="5">
        <f ca="1">Graphs!$E$5-Data!A691</f>
        <v>50</v>
      </c>
      <c r="H691" s="9">
        <f ca="1">C691-Graphs!$E$6</f>
        <v>-0.5</v>
      </c>
      <c r="P691" t="e">
        <f ca="1">IF(E691&gt;=Graphs!$E$6,Data!F691,NA())</f>
        <v>#N/A</v>
      </c>
    </row>
    <row r="692" spans="1:16">
      <c r="A692" s="5">
        <f ca="1">CRITBINOM(Graphs!$E$5,Graphs!$C$5,RAND())</f>
        <v>49</v>
      </c>
      <c r="B692" s="2">
        <f t="shared" ca="1" si="33"/>
        <v>477</v>
      </c>
      <c r="C692" s="3">
        <f ca="1">ROUND(A692/Graphs!$E$5,3)</f>
        <v>0.49</v>
      </c>
      <c r="D692" s="4">
        <v>691</v>
      </c>
      <c r="E692" s="3">
        <f t="shared" ca="1" si="34"/>
        <v>0.52</v>
      </c>
      <c r="F692" s="4">
        <f t="shared" ca="1" si="35"/>
        <v>59</v>
      </c>
      <c r="G692" s="5">
        <f ca="1">Graphs!$E$5-Data!A692</f>
        <v>51</v>
      </c>
      <c r="H692" s="9">
        <f ca="1">C692-Graphs!$E$6</f>
        <v>-0.51</v>
      </c>
      <c r="P692" t="e">
        <f ca="1">IF(E692&gt;=Graphs!$E$6,Data!F692,NA())</f>
        <v>#N/A</v>
      </c>
    </row>
    <row r="693" spans="1:16">
      <c r="A693" s="5">
        <f ca="1">CRITBINOM(Graphs!$E$5,Graphs!$C$5,RAND())</f>
        <v>49</v>
      </c>
      <c r="B693" s="2">
        <f t="shared" ca="1" si="33"/>
        <v>477</v>
      </c>
      <c r="C693" s="3">
        <f ca="1">ROUND(A693/Graphs!$E$5,3)</f>
        <v>0.49</v>
      </c>
      <c r="D693" s="4">
        <v>692</v>
      </c>
      <c r="E693" s="3">
        <f t="shared" ca="1" si="34"/>
        <v>0.52</v>
      </c>
      <c r="F693" s="4">
        <f t="shared" ca="1" si="35"/>
        <v>60</v>
      </c>
      <c r="G693" s="5">
        <f ca="1">Graphs!$E$5-Data!A693</f>
        <v>51</v>
      </c>
      <c r="H693" s="9">
        <f ca="1">C693-Graphs!$E$6</f>
        <v>-0.51</v>
      </c>
      <c r="P693" t="e">
        <f ca="1">IF(E693&gt;=Graphs!$E$6,Data!F693,NA())</f>
        <v>#N/A</v>
      </c>
    </row>
    <row r="694" spans="1:16">
      <c r="A694" s="5">
        <f ca="1">CRITBINOM(Graphs!$E$5,Graphs!$C$5,RAND())</f>
        <v>55</v>
      </c>
      <c r="B694" s="2">
        <f t="shared" ca="1" si="33"/>
        <v>871</v>
      </c>
      <c r="C694" s="3">
        <f ca="1">ROUND(A694/Graphs!$E$5,3)</f>
        <v>0.55000000000000004</v>
      </c>
      <c r="D694" s="4">
        <v>693</v>
      </c>
      <c r="E694" s="3">
        <f t="shared" ca="1" si="34"/>
        <v>0.52</v>
      </c>
      <c r="F694" s="4">
        <f t="shared" ca="1" si="35"/>
        <v>61</v>
      </c>
      <c r="G694" s="5">
        <f ca="1">Graphs!$E$5-Data!A694</f>
        <v>45</v>
      </c>
      <c r="H694" s="9">
        <f ca="1">C694-Graphs!$E$6</f>
        <v>-0.44999999999999996</v>
      </c>
      <c r="P694" t="e">
        <f ca="1">IF(E694&gt;=Graphs!$E$6,Data!F694,NA())</f>
        <v>#N/A</v>
      </c>
    </row>
    <row r="695" spans="1:16">
      <c r="A695" s="5">
        <f ca="1">CRITBINOM(Graphs!$E$5,Graphs!$C$5,RAND())</f>
        <v>67</v>
      </c>
      <c r="B695" s="2">
        <f t="shared" ca="1" si="33"/>
        <v>1000</v>
      </c>
      <c r="C695" s="3">
        <f ca="1">ROUND(A695/Graphs!$E$5,3)</f>
        <v>0.67</v>
      </c>
      <c r="D695" s="4">
        <v>694</v>
      </c>
      <c r="E695" s="3">
        <f t="shared" ca="1" si="34"/>
        <v>0.53</v>
      </c>
      <c r="F695" s="4">
        <f t="shared" ca="1" si="35"/>
        <v>1</v>
      </c>
      <c r="G695" s="5">
        <f ca="1">Graphs!$E$5-Data!A695</f>
        <v>33</v>
      </c>
      <c r="H695" s="9">
        <f ca="1">C695-Graphs!$E$6</f>
        <v>-0.32999999999999996</v>
      </c>
      <c r="P695" t="e">
        <f ca="1">IF(E695&gt;=Graphs!$E$6,Data!F695,NA())</f>
        <v>#N/A</v>
      </c>
    </row>
    <row r="696" spans="1:16">
      <c r="A696" s="5">
        <f ca="1">CRITBINOM(Graphs!$E$5,Graphs!$C$5,RAND())</f>
        <v>48</v>
      </c>
      <c r="B696" s="2">
        <f t="shared" ca="1" si="33"/>
        <v>388</v>
      </c>
      <c r="C696" s="3">
        <f ca="1">ROUND(A696/Graphs!$E$5,3)</f>
        <v>0.48</v>
      </c>
      <c r="D696" s="4">
        <v>695</v>
      </c>
      <c r="E696" s="3">
        <f t="shared" ca="1" si="34"/>
        <v>0.53</v>
      </c>
      <c r="F696" s="4">
        <f t="shared" ca="1" si="35"/>
        <v>2</v>
      </c>
      <c r="G696" s="5">
        <f ca="1">Graphs!$E$5-Data!A696</f>
        <v>52</v>
      </c>
      <c r="H696" s="9">
        <f ca="1">C696-Graphs!$E$6</f>
        <v>-0.52</v>
      </c>
      <c r="P696" t="e">
        <f ca="1">IF(E696&gt;=Graphs!$E$6,Data!F696,NA())</f>
        <v>#N/A</v>
      </c>
    </row>
    <row r="697" spans="1:16">
      <c r="A697" s="5">
        <f ca="1">CRITBINOM(Graphs!$E$5,Graphs!$C$5,RAND())</f>
        <v>44</v>
      </c>
      <c r="B697" s="2">
        <f t="shared" ca="1" si="33"/>
        <v>151</v>
      </c>
      <c r="C697" s="3">
        <f ca="1">ROUND(A697/Graphs!$E$5,3)</f>
        <v>0.44</v>
      </c>
      <c r="D697" s="4">
        <v>696</v>
      </c>
      <c r="E697" s="3">
        <f t="shared" ca="1" si="34"/>
        <v>0.53</v>
      </c>
      <c r="F697" s="4">
        <f t="shared" ca="1" si="35"/>
        <v>3</v>
      </c>
      <c r="G697" s="5">
        <f ca="1">Graphs!$E$5-Data!A697</f>
        <v>56</v>
      </c>
      <c r="H697" s="9">
        <f ca="1">C697-Graphs!$E$6</f>
        <v>-0.56000000000000005</v>
      </c>
      <c r="P697" t="e">
        <f ca="1">IF(E697&gt;=Graphs!$E$6,Data!F697,NA())</f>
        <v>#N/A</v>
      </c>
    </row>
    <row r="698" spans="1:16">
      <c r="A698" s="5">
        <f ca="1">CRITBINOM(Graphs!$E$5,Graphs!$C$5,RAND())</f>
        <v>51</v>
      </c>
      <c r="B698" s="2">
        <f t="shared" ca="1" si="33"/>
        <v>632</v>
      </c>
      <c r="C698" s="3">
        <f ca="1">ROUND(A698/Graphs!$E$5,3)</f>
        <v>0.51</v>
      </c>
      <c r="D698" s="4">
        <v>697</v>
      </c>
      <c r="E698" s="3">
        <f t="shared" ca="1" si="34"/>
        <v>0.53</v>
      </c>
      <c r="F698" s="4">
        <f t="shared" ca="1" si="35"/>
        <v>4</v>
      </c>
      <c r="G698" s="5">
        <f ca="1">Graphs!$E$5-Data!A698</f>
        <v>49</v>
      </c>
      <c r="H698" s="9">
        <f ca="1">C698-Graphs!$E$6</f>
        <v>-0.49</v>
      </c>
      <c r="P698" t="e">
        <f ca="1">IF(E698&gt;=Graphs!$E$6,Data!F698,NA())</f>
        <v>#N/A</v>
      </c>
    </row>
    <row r="699" spans="1:16">
      <c r="A699" s="5">
        <f ca="1">CRITBINOM(Graphs!$E$5,Graphs!$C$5,RAND())</f>
        <v>49</v>
      </c>
      <c r="B699" s="2">
        <f t="shared" ca="1" si="33"/>
        <v>477</v>
      </c>
      <c r="C699" s="3">
        <f ca="1">ROUND(A699/Graphs!$E$5,3)</f>
        <v>0.49</v>
      </c>
      <c r="D699" s="4">
        <v>698</v>
      </c>
      <c r="E699" s="3">
        <f t="shared" ca="1" si="34"/>
        <v>0.53</v>
      </c>
      <c r="F699" s="4">
        <f t="shared" ca="1" si="35"/>
        <v>5</v>
      </c>
      <c r="G699" s="5">
        <f ca="1">Graphs!$E$5-Data!A699</f>
        <v>51</v>
      </c>
      <c r="H699" s="9">
        <f ca="1">C699-Graphs!$E$6</f>
        <v>-0.51</v>
      </c>
      <c r="P699" t="e">
        <f ca="1">IF(E699&gt;=Graphs!$E$6,Data!F699,NA())</f>
        <v>#N/A</v>
      </c>
    </row>
    <row r="700" spans="1:16">
      <c r="A700" s="5">
        <f ca="1">CRITBINOM(Graphs!$E$5,Graphs!$C$5,RAND())</f>
        <v>56</v>
      </c>
      <c r="B700" s="2">
        <f t="shared" ca="1" si="33"/>
        <v>912</v>
      </c>
      <c r="C700" s="3">
        <f ca="1">ROUND(A700/Graphs!$E$5,3)</f>
        <v>0.56000000000000005</v>
      </c>
      <c r="D700" s="4">
        <v>699</v>
      </c>
      <c r="E700" s="3">
        <f t="shared" ca="1" si="34"/>
        <v>0.53</v>
      </c>
      <c r="F700" s="4">
        <f t="shared" ca="1" si="35"/>
        <v>6</v>
      </c>
      <c r="G700" s="5">
        <f ca="1">Graphs!$E$5-Data!A700</f>
        <v>44</v>
      </c>
      <c r="H700" s="9">
        <f ca="1">C700-Graphs!$E$6</f>
        <v>-0.43999999999999995</v>
      </c>
      <c r="P700" t="e">
        <f ca="1">IF(E700&gt;=Graphs!$E$6,Data!F700,NA())</f>
        <v>#N/A</v>
      </c>
    </row>
    <row r="701" spans="1:16">
      <c r="A701" s="5">
        <f ca="1">CRITBINOM(Graphs!$E$5,Graphs!$C$5,RAND())</f>
        <v>47</v>
      </c>
      <c r="B701" s="2">
        <f t="shared" ca="1" si="33"/>
        <v>303</v>
      </c>
      <c r="C701" s="3">
        <f ca="1">ROUND(A701/Graphs!$E$5,3)</f>
        <v>0.47</v>
      </c>
      <c r="D701" s="4">
        <v>700</v>
      </c>
      <c r="E701" s="3">
        <f t="shared" ca="1" si="34"/>
        <v>0.53</v>
      </c>
      <c r="F701" s="4">
        <f t="shared" ca="1" si="35"/>
        <v>7</v>
      </c>
      <c r="G701" s="5">
        <f ca="1">Graphs!$E$5-Data!A701</f>
        <v>53</v>
      </c>
      <c r="H701" s="9">
        <f ca="1">C701-Graphs!$E$6</f>
        <v>-0.53</v>
      </c>
      <c r="P701" t="e">
        <f ca="1">IF(E701&gt;=Graphs!$E$6,Data!F701,NA())</f>
        <v>#N/A</v>
      </c>
    </row>
    <row r="702" spans="1:16">
      <c r="A702" s="5">
        <f ca="1">CRITBINOM(Graphs!$E$5,Graphs!$C$5,RAND())</f>
        <v>48</v>
      </c>
      <c r="B702" s="2">
        <f t="shared" ca="1" si="33"/>
        <v>388</v>
      </c>
      <c r="C702" s="3">
        <f ca="1">ROUND(A702/Graphs!$E$5,3)</f>
        <v>0.48</v>
      </c>
      <c r="D702" s="4">
        <v>701</v>
      </c>
      <c r="E702" s="3">
        <f t="shared" ca="1" si="34"/>
        <v>0.53</v>
      </c>
      <c r="F702" s="4">
        <f t="shared" ca="1" si="35"/>
        <v>8</v>
      </c>
      <c r="G702" s="5">
        <f ca="1">Graphs!$E$5-Data!A702</f>
        <v>52</v>
      </c>
      <c r="H702" s="9">
        <f ca="1">C702-Graphs!$E$6</f>
        <v>-0.52</v>
      </c>
      <c r="P702" t="e">
        <f ca="1">IF(E702&gt;=Graphs!$E$6,Data!F702,NA())</f>
        <v>#N/A</v>
      </c>
    </row>
    <row r="703" spans="1:16">
      <c r="A703" s="5">
        <f ca="1">CRITBINOM(Graphs!$E$5,Graphs!$C$5,RAND())</f>
        <v>49</v>
      </c>
      <c r="B703" s="2">
        <f t="shared" ca="1" si="33"/>
        <v>477</v>
      </c>
      <c r="C703" s="3">
        <f ca="1">ROUND(A703/Graphs!$E$5,3)</f>
        <v>0.49</v>
      </c>
      <c r="D703" s="4">
        <v>702</v>
      </c>
      <c r="E703" s="3">
        <f t="shared" ca="1" si="34"/>
        <v>0.53</v>
      </c>
      <c r="F703" s="4">
        <f t="shared" ca="1" si="35"/>
        <v>9</v>
      </c>
      <c r="G703" s="5">
        <f ca="1">Graphs!$E$5-Data!A703</f>
        <v>51</v>
      </c>
      <c r="H703" s="9">
        <f ca="1">C703-Graphs!$E$6</f>
        <v>-0.51</v>
      </c>
      <c r="P703" t="e">
        <f ca="1">IF(E703&gt;=Graphs!$E$6,Data!F703,NA())</f>
        <v>#N/A</v>
      </c>
    </row>
    <row r="704" spans="1:16">
      <c r="A704" s="5">
        <f ca="1">CRITBINOM(Graphs!$E$5,Graphs!$C$5,RAND())</f>
        <v>48</v>
      </c>
      <c r="B704" s="2">
        <f t="shared" ca="1" si="33"/>
        <v>388</v>
      </c>
      <c r="C704" s="3">
        <f ca="1">ROUND(A704/Graphs!$E$5,3)</f>
        <v>0.48</v>
      </c>
      <c r="D704" s="4">
        <v>703</v>
      </c>
      <c r="E704" s="3">
        <f t="shared" ca="1" si="34"/>
        <v>0.53</v>
      </c>
      <c r="F704" s="4">
        <f t="shared" ca="1" si="35"/>
        <v>10</v>
      </c>
      <c r="G704" s="5">
        <f ca="1">Graphs!$E$5-Data!A704</f>
        <v>52</v>
      </c>
      <c r="H704" s="9">
        <f ca="1">C704-Graphs!$E$6</f>
        <v>-0.52</v>
      </c>
      <c r="P704" t="e">
        <f ca="1">IF(E704&gt;=Graphs!$E$6,Data!F704,NA())</f>
        <v>#N/A</v>
      </c>
    </row>
    <row r="705" spans="1:16">
      <c r="A705" s="5">
        <f ca="1">CRITBINOM(Graphs!$E$5,Graphs!$C$5,RAND())</f>
        <v>52</v>
      </c>
      <c r="B705" s="2">
        <f t="shared" ca="1" si="33"/>
        <v>693</v>
      </c>
      <c r="C705" s="3">
        <f ca="1">ROUND(A705/Graphs!$E$5,3)</f>
        <v>0.52</v>
      </c>
      <c r="D705" s="4">
        <v>704</v>
      </c>
      <c r="E705" s="3">
        <f t="shared" ca="1" si="34"/>
        <v>0.53</v>
      </c>
      <c r="F705" s="4">
        <f t="shared" ca="1" si="35"/>
        <v>11</v>
      </c>
      <c r="G705" s="5">
        <f ca="1">Graphs!$E$5-Data!A705</f>
        <v>48</v>
      </c>
      <c r="H705" s="9">
        <f ca="1">C705-Graphs!$E$6</f>
        <v>-0.48</v>
      </c>
      <c r="P705" t="e">
        <f ca="1">IF(E705&gt;=Graphs!$E$6,Data!F705,NA())</f>
        <v>#N/A</v>
      </c>
    </row>
    <row r="706" spans="1:16">
      <c r="A706" s="5">
        <f ca="1">CRITBINOM(Graphs!$E$5,Graphs!$C$5,RAND())</f>
        <v>51</v>
      </c>
      <c r="B706" s="2">
        <f t="shared" ref="B706:B769" ca="1" si="36">COUNTIF(List,"&lt;="&amp;C706)</f>
        <v>632</v>
      </c>
      <c r="C706" s="3">
        <f ca="1">ROUND(A706/Graphs!$E$5,3)</f>
        <v>0.51</v>
      </c>
      <c r="D706" s="4">
        <v>705</v>
      </c>
      <c r="E706" s="3">
        <f t="shared" ref="E706:E769" ca="1" si="37">VLOOKUP(SMALL($B$2:$B$1001,D706),$B$2:$C$1001,2,FALSE)</f>
        <v>0.53</v>
      </c>
      <c r="F706" s="4">
        <f t="shared" ca="1" si="35"/>
        <v>12</v>
      </c>
      <c r="G706" s="5">
        <f ca="1">Graphs!$E$5-Data!A706</f>
        <v>49</v>
      </c>
      <c r="H706" s="9">
        <f ca="1">C706-Graphs!$E$6</f>
        <v>-0.49</v>
      </c>
      <c r="P706" t="e">
        <f ca="1">IF(E706&gt;=Graphs!$E$6,Data!F706,NA())</f>
        <v>#N/A</v>
      </c>
    </row>
    <row r="707" spans="1:16">
      <c r="A707" s="5">
        <f ca="1">CRITBINOM(Graphs!$E$5,Graphs!$C$5,RAND())</f>
        <v>49</v>
      </c>
      <c r="B707" s="2">
        <f t="shared" ca="1" si="36"/>
        <v>477</v>
      </c>
      <c r="C707" s="3">
        <f ca="1">ROUND(A707/Graphs!$E$5,3)</f>
        <v>0.49</v>
      </c>
      <c r="D707" s="4">
        <v>706</v>
      </c>
      <c r="E707" s="3">
        <f t="shared" ca="1" si="37"/>
        <v>0.53</v>
      </c>
      <c r="F707" s="4">
        <f t="shared" ca="1" si="35"/>
        <v>13</v>
      </c>
      <c r="G707" s="5">
        <f ca="1">Graphs!$E$5-Data!A707</f>
        <v>51</v>
      </c>
      <c r="H707" s="9">
        <f ca="1">C707-Graphs!$E$6</f>
        <v>-0.51</v>
      </c>
      <c r="P707" t="e">
        <f ca="1">IF(E707&gt;=Graphs!$E$6,Data!F707,NA())</f>
        <v>#N/A</v>
      </c>
    </row>
    <row r="708" spans="1:16">
      <c r="A708" s="5">
        <f ca="1">CRITBINOM(Graphs!$E$5,Graphs!$C$5,RAND())</f>
        <v>56</v>
      </c>
      <c r="B708" s="2">
        <f t="shared" ca="1" si="36"/>
        <v>912</v>
      </c>
      <c r="C708" s="3">
        <f ca="1">ROUND(A708/Graphs!$E$5,3)</f>
        <v>0.56000000000000005</v>
      </c>
      <c r="D708" s="4">
        <v>707</v>
      </c>
      <c r="E708" s="3">
        <f t="shared" ca="1" si="37"/>
        <v>0.53</v>
      </c>
      <c r="F708" s="4">
        <f t="shared" ref="F708:F771" ca="1" si="38">IF(E708=E707,F707+1,1)</f>
        <v>14</v>
      </c>
      <c r="G708" s="5">
        <f ca="1">Graphs!$E$5-Data!A708</f>
        <v>44</v>
      </c>
      <c r="H708" s="9">
        <f ca="1">C708-Graphs!$E$6</f>
        <v>-0.43999999999999995</v>
      </c>
      <c r="P708" t="e">
        <f ca="1">IF(E708&gt;=Graphs!$E$6,Data!F708,NA())</f>
        <v>#N/A</v>
      </c>
    </row>
    <row r="709" spans="1:16">
      <c r="A709" s="5">
        <f ca="1">CRITBINOM(Graphs!$E$5,Graphs!$C$5,RAND())</f>
        <v>40</v>
      </c>
      <c r="B709" s="2">
        <f t="shared" ca="1" si="36"/>
        <v>37</v>
      </c>
      <c r="C709" s="3">
        <f ca="1">ROUND(A709/Graphs!$E$5,3)</f>
        <v>0.4</v>
      </c>
      <c r="D709" s="4">
        <v>708</v>
      </c>
      <c r="E709" s="3">
        <f t="shared" ca="1" si="37"/>
        <v>0.53</v>
      </c>
      <c r="F709" s="4">
        <f t="shared" ca="1" si="38"/>
        <v>15</v>
      </c>
      <c r="G709" s="5">
        <f ca="1">Graphs!$E$5-Data!A709</f>
        <v>60</v>
      </c>
      <c r="H709" s="9">
        <f ca="1">C709-Graphs!$E$6</f>
        <v>-0.6</v>
      </c>
      <c r="P709" t="e">
        <f ca="1">IF(E709&gt;=Graphs!$E$6,Data!F709,NA())</f>
        <v>#N/A</v>
      </c>
    </row>
    <row r="710" spans="1:16">
      <c r="A710" s="5">
        <f ca="1">CRITBINOM(Graphs!$E$5,Graphs!$C$5,RAND())</f>
        <v>54</v>
      </c>
      <c r="B710" s="2">
        <f t="shared" ca="1" si="36"/>
        <v>823</v>
      </c>
      <c r="C710" s="3">
        <f ca="1">ROUND(A710/Graphs!$E$5,3)</f>
        <v>0.54</v>
      </c>
      <c r="D710" s="4">
        <v>709</v>
      </c>
      <c r="E710" s="3">
        <f t="shared" ca="1" si="37"/>
        <v>0.53</v>
      </c>
      <c r="F710" s="4">
        <f t="shared" ca="1" si="38"/>
        <v>16</v>
      </c>
      <c r="G710" s="5">
        <f ca="1">Graphs!$E$5-Data!A710</f>
        <v>46</v>
      </c>
      <c r="H710" s="9">
        <f ca="1">C710-Graphs!$E$6</f>
        <v>-0.45999999999999996</v>
      </c>
      <c r="P710" t="e">
        <f ca="1">IF(E710&gt;=Graphs!$E$6,Data!F710,NA())</f>
        <v>#N/A</v>
      </c>
    </row>
    <row r="711" spans="1:16">
      <c r="A711" s="5">
        <f ca="1">CRITBINOM(Graphs!$E$5,Graphs!$C$5,RAND())</f>
        <v>44</v>
      </c>
      <c r="B711" s="2">
        <f t="shared" ca="1" si="36"/>
        <v>151</v>
      </c>
      <c r="C711" s="3">
        <f ca="1">ROUND(A711/Graphs!$E$5,3)</f>
        <v>0.44</v>
      </c>
      <c r="D711" s="4">
        <v>710</v>
      </c>
      <c r="E711" s="3">
        <f t="shared" ca="1" si="37"/>
        <v>0.53</v>
      </c>
      <c r="F711" s="4">
        <f t="shared" ca="1" si="38"/>
        <v>17</v>
      </c>
      <c r="G711" s="5">
        <f ca="1">Graphs!$E$5-Data!A711</f>
        <v>56</v>
      </c>
      <c r="H711" s="9">
        <f ca="1">C711-Graphs!$E$6</f>
        <v>-0.56000000000000005</v>
      </c>
      <c r="P711" t="e">
        <f ca="1">IF(E711&gt;=Graphs!$E$6,Data!F711,NA())</f>
        <v>#N/A</v>
      </c>
    </row>
    <row r="712" spans="1:16">
      <c r="A712" s="5">
        <f ca="1">CRITBINOM(Graphs!$E$5,Graphs!$C$5,RAND())</f>
        <v>49</v>
      </c>
      <c r="B712" s="2">
        <f t="shared" ca="1" si="36"/>
        <v>477</v>
      </c>
      <c r="C712" s="3">
        <f ca="1">ROUND(A712/Graphs!$E$5,3)</f>
        <v>0.49</v>
      </c>
      <c r="D712" s="4">
        <v>711</v>
      </c>
      <c r="E712" s="3">
        <f t="shared" ca="1" si="37"/>
        <v>0.53</v>
      </c>
      <c r="F712" s="4">
        <f t="shared" ca="1" si="38"/>
        <v>18</v>
      </c>
      <c r="G712" s="5">
        <f ca="1">Graphs!$E$5-Data!A712</f>
        <v>51</v>
      </c>
      <c r="H712" s="9">
        <f ca="1">C712-Graphs!$E$6</f>
        <v>-0.51</v>
      </c>
      <c r="P712" t="e">
        <f ca="1">IF(E712&gt;=Graphs!$E$6,Data!F712,NA())</f>
        <v>#N/A</v>
      </c>
    </row>
    <row r="713" spans="1:16">
      <c r="A713" s="5">
        <f ca="1">CRITBINOM(Graphs!$E$5,Graphs!$C$5,RAND())</f>
        <v>53</v>
      </c>
      <c r="B713" s="2">
        <f t="shared" ca="1" si="36"/>
        <v>767</v>
      </c>
      <c r="C713" s="3">
        <f ca="1">ROUND(A713/Graphs!$E$5,3)</f>
        <v>0.53</v>
      </c>
      <c r="D713" s="4">
        <v>712</v>
      </c>
      <c r="E713" s="3">
        <f t="shared" ca="1" si="37"/>
        <v>0.53</v>
      </c>
      <c r="F713" s="4">
        <f t="shared" ca="1" si="38"/>
        <v>19</v>
      </c>
      <c r="G713" s="5">
        <f ca="1">Graphs!$E$5-Data!A713</f>
        <v>47</v>
      </c>
      <c r="H713" s="9">
        <f ca="1">C713-Graphs!$E$6</f>
        <v>-0.47</v>
      </c>
      <c r="P713" t="e">
        <f ca="1">IF(E713&gt;=Graphs!$E$6,Data!F713,NA())</f>
        <v>#N/A</v>
      </c>
    </row>
    <row r="714" spans="1:16">
      <c r="A714" s="5">
        <f ca="1">CRITBINOM(Graphs!$E$5,Graphs!$C$5,RAND())</f>
        <v>42</v>
      </c>
      <c r="B714" s="2">
        <f t="shared" ca="1" si="36"/>
        <v>77</v>
      </c>
      <c r="C714" s="3">
        <f ca="1">ROUND(A714/Graphs!$E$5,3)</f>
        <v>0.42</v>
      </c>
      <c r="D714" s="4">
        <v>713</v>
      </c>
      <c r="E714" s="3">
        <f t="shared" ca="1" si="37"/>
        <v>0.53</v>
      </c>
      <c r="F714" s="4">
        <f t="shared" ca="1" si="38"/>
        <v>20</v>
      </c>
      <c r="G714" s="5">
        <f ca="1">Graphs!$E$5-Data!A714</f>
        <v>58</v>
      </c>
      <c r="H714" s="9">
        <f ca="1">C714-Graphs!$E$6</f>
        <v>-0.58000000000000007</v>
      </c>
      <c r="P714" t="e">
        <f ca="1">IF(E714&gt;=Graphs!$E$6,Data!F714,NA())</f>
        <v>#N/A</v>
      </c>
    </row>
    <row r="715" spans="1:16">
      <c r="A715" s="5">
        <f ca="1">CRITBINOM(Graphs!$E$5,Graphs!$C$5,RAND())</f>
        <v>52</v>
      </c>
      <c r="B715" s="2">
        <f t="shared" ca="1" si="36"/>
        <v>693</v>
      </c>
      <c r="C715" s="3">
        <f ca="1">ROUND(A715/Graphs!$E$5,3)</f>
        <v>0.52</v>
      </c>
      <c r="D715" s="4">
        <v>714</v>
      </c>
      <c r="E715" s="3">
        <f t="shared" ca="1" si="37"/>
        <v>0.53</v>
      </c>
      <c r="F715" s="4">
        <f t="shared" ca="1" si="38"/>
        <v>21</v>
      </c>
      <c r="G715" s="5">
        <f ca="1">Graphs!$E$5-Data!A715</f>
        <v>48</v>
      </c>
      <c r="H715" s="9">
        <f ca="1">C715-Graphs!$E$6</f>
        <v>-0.48</v>
      </c>
      <c r="P715" t="e">
        <f ca="1">IF(E715&gt;=Graphs!$E$6,Data!F715,NA())</f>
        <v>#N/A</v>
      </c>
    </row>
    <row r="716" spans="1:16">
      <c r="A716" s="5">
        <f ca="1">CRITBINOM(Graphs!$E$5,Graphs!$C$5,RAND())</f>
        <v>41</v>
      </c>
      <c r="B716" s="2">
        <f t="shared" ca="1" si="36"/>
        <v>52</v>
      </c>
      <c r="C716" s="3">
        <f ca="1">ROUND(A716/Graphs!$E$5,3)</f>
        <v>0.41</v>
      </c>
      <c r="D716" s="4">
        <v>715</v>
      </c>
      <c r="E716" s="3">
        <f t="shared" ca="1" si="37"/>
        <v>0.53</v>
      </c>
      <c r="F716" s="4">
        <f t="shared" ca="1" si="38"/>
        <v>22</v>
      </c>
      <c r="G716" s="5">
        <f ca="1">Graphs!$E$5-Data!A716</f>
        <v>59</v>
      </c>
      <c r="H716" s="9">
        <f ca="1">C716-Graphs!$E$6</f>
        <v>-0.59000000000000008</v>
      </c>
      <c r="P716" t="e">
        <f ca="1">IF(E716&gt;=Graphs!$E$6,Data!F716,NA())</f>
        <v>#N/A</v>
      </c>
    </row>
    <row r="717" spans="1:16">
      <c r="A717" s="5">
        <f ca="1">CRITBINOM(Graphs!$E$5,Graphs!$C$5,RAND())</f>
        <v>59</v>
      </c>
      <c r="B717" s="2">
        <f t="shared" ca="1" si="36"/>
        <v>976</v>
      </c>
      <c r="C717" s="3">
        <f ca="1">ROUND(A717/Graphs!$E$5,3)</f>
        <v>0.59</v>
      </c>
      <c r="D717" s="4">
        <v>716</v>
      </c>
      <c r="E717" s="3">
        <f t="shared" ca="1" si="37"/>
        <v>0.53</v>
      </c>
      <c r="F717" s="4">
        <f t="shared" ca="1" si="38"/>
        <v>23</v>
      </c>
      <c r="G717" s="5">
        <f ca="1">Graphs!$E$5-Data!A717</f>
        <v>41</v>
      </c>
      <c r="H717" s="9">
        <f ca="1">C717-Graphs!$E$6</f>
        <v>-0.41000000000000003</v>
      </c>
      <c r="P717" t="e">
        <f ca="1">IF(E717&gt;=Graphs!$E$6,Data!F717,NA())</f>
        <v>#N/A</v>
      </c>
    </row>
    <row r="718" spans="1:16">
      <c r="A718" s="5">
        <f ca="1">CRITBINOM(Graphs!$E$5,Graphs!$C$5,RAND())</f>
        <v>54</v>
      </c>
      <c r="B718" s="2">
        <f t="shared" ca="1" si="36"/>
        <v>823</v>
      </c>
      <c r="C718" s="3">
        <f ca="1">ROUND(A718/Graphs!$E$5,3)</f>
        <v>0.54</v>
      </c>
      <c r="D718" s="4">
        <v>717</v>
      </c>
      <c r="E718" s="3">
        <f t="shared" ca="1" si="37"/>
        <v>0.53</v>
      </c>
      <c r="F718" s="4">
        <f t="shared" ca="1" si="38"/>
        <v>24</v>
      </c>
      <c r="G718" s="5">
        <f ca="1">Graphs!$E$5-Data!A718</f>
        <v>46</v>
      </c>
      <c r="H718" s="9">
        <f ca="1">C718-Graphs!$E$6</f>
        <v>-0.45999999999999996</v>
      </c>
      <c r="P718" t="e">
        <f ca="1">IF(E718&gt;=Graphs!$E$6,Data!F718,NA())</f>
        <v>#N/A</v>
      </c>
    </row>
    <row r="719" spans="1:16">
      <c r="A719" s="5">
        <f ca="1">CRITBINOM(Graphs!$E$5,Graphs!$C$5,RAND())</f>
        <v>48</v>
      </c>
      <c r="B719" s="2">
        <f t="shared" ca="1" si="36"/>
        <v>388</v>
      </c>
      <c r="C719" s="3">
        <f ca="1">ROUND(A719/Graphs!$E$5,3)</f>
        <v>0.48</v>
      </c>
      <c r="D719" s="4">
        <v>718</v>
      </c>
      <c r="E719" s="3">
        <f t="shared" ca="1" si="37"/>
        <v>0.53</v>
      </c>
      <c r="F719" s="4">
        <f t="shared" ca="1" si="38"/>
        <v>25</v>
      </c>
      <c r="G719" s="5">
        <f ca="1">Graphs!$E$5-Data!A719</f>
        <v>52</v>
      </c>
      <c r="H719" s="9">
        <f ca="1">C719-Graphs!$E$6</f>
        <v>-0.52</v>
      </c>
      <c r="P719" t="e">
        <f ca="1">IF(E719&gt;=Graphs!$E$6,Data!F719,NA())</f>
        <v>#N/A</v>
      </c>
    </row>
    <row r="720" spans="1:16">
      <c r="A720" s="5">
        <f ca="1">CRITBINOM(Graphs!$E$5,Graphs!$C$5,RAND())</f>
        <v>49</v>
      </c>
      <c r="B720" s="2">
        <f t="shared" ca="1" si="36"/>
        <v>477</v>
      </c>
      <c r="C720" s="3">
        <f ca="1">ROUND(A720/Graphs!$E$5,3)</f>
        <v>0.49</v>
      </c>
      <c r="D720" s="4">
        <v>719</v>
      </c>
      <c r="E720" s="3">
        <f t="shared" ca="1" si="37"/>
        <v>0.53</v>
      </c>
      <c r="F720" s="4">
        <f t="shared" ca="1" si="38"/>
        <v>26</v>
      </c>
      <c r="G720" s="5">
        <f ca="1">Graphs!$E$5-Data!A720</f>
        <v>51</v>
      </c>
      <c r="H720" s="9">
        <f ca="1">C720-Graphs!$E$6</f>
        <v>-0.51</v>
      </c>
      <c r="P720" t="e">
        <f ca="1">IF(E720&gt;=Graphs!$E$6,Data!F720,NA())</f>
        <v>#N/A</v>
      </c>
    </row>
    <row r="721" spans="1:16">
      <c r="A721" s="5">
        <f ca="1">CRITBINOM(Graphs!$E$5,Graphs!$C$5,RAND())</f>
        <v>51</v>
      </c>
      <c r="B721" s="2">
        <f t="shared" ca="1" si="36"/>
        <v>632</v>
      </c>
      <c r="C721" s="3">
        <f ca="1">ROUND(A721/Graphs!$E$5,3)</f>
        <v>0.51</v>
      </c>
      <c r="D721" s="4">
        <v>720</v>
      </c>
      <c r="E721" s="3">
        <f t="shared" ca="1" si="37"/>
        <v>0.53</v>
      </c>
      <c r="F721" s="4">
        <f t="shared" ca="1" si="38"/>
        <v>27</v>
      </c>
      <c r="G721" s="5">
        <f ca="1">Graphs!$E$5-Data!A721</f>
        <v>49</v>
      </c>
      <c r="H721" s="9">
        <f ca="1">C721-Graphs!$E$6</f>
        <v>-0.49</v>
      </c>
      <c r="P721" t="e">
        <f ca="1">IF(E721&gt;=Graphs!$E$6,Data!F721,NA())</f>
        <v>#N/A</v>
      </c>
    </row>
    <row r="722" spans="1:16">
      <c r="A722" s="5">
        <f ca="1">CRITBINOM(Graphs!$E$5,Graphs!$C$5,RAND())</f>
        <v>55</v>
      </c>
      <c r="B722" s="2">
        <f t="shared" ca="1" si="36"/>
        <v>871</v>
      </c>
      <c r="C722" s="3">
        <f ca="1">ROUND(A722/Graphs!$E$5,3)</f>
        <v>0.55000000000000004</v>
      </c>
      <c r="D722" s="4">
        <v>721</v>
      </c>
      <c r="E722" s="3">
        <f t="shared" ca="1" si="37"/>
        <v>0.53</v>
      </c>
      <c r="F722" s="4">
        <f t="shared" ca="1" si="38"/>
        <v>28</v>
      </c>
      <c r="G722" s="5">
        <f ca="1">Graphs!$E$5-Data!A722</f>
        <v>45</v>
      </c>
      <c r="H722" s="9">
        <f ca="1">C722-Graphs!$E$6</f>
        <v>-0.44999999999999996</v>
      </c>
      <c r="P722" t="e">
        <f ca="1">IF(E722&gt;=Graphs!$E$6,Data!F722,NA())</f>
        <v>#N/A</v>
      </c>
    </row>
    <row r="723" spans="1:16">
      <c r="A723" s="5">
        <f ca="1">CRITBINOM(Graphs!$E$5,Graphs!$C$5,RAND())</f>
        <v>43</v>
      </c>
      <c r="B723" s="2">
        <f t="shared" ca="1" si="36"/>
        <v>116</v>
      </c>
      <c r="C723" s="3">
        <f ca="1">ROUND(A723/Graphs!$E$5,3)</f>
        <v>0.43</v>
      </c>
      <c r="D723" s="4">
        <v>722</v>
      </c>
      <c r="E723" s="3">
        <f t="shared" ca="1" si="37"/>
        <v>0.53</v>
      </c>
      <c r="F723" s="4">
        <f t="shared" ca="1" si="38"/>
        <v>29</v>
      </c>
      <c r="G723" s="5">
        <f ca="1">Graphs!$E$5-Data!A723</f>
        <v>57</v>
      </c>
      <c r="H723" s="9">
        <f ca="1">C723-Graphs!$E$6</f>
        <v>-0.57000000000000006</v>
      </c>
      <c r="P723" t="e">
        <f ca="1">IF(E723&gt;=Graphs!$E$6,Data!F723,NA())</f>
        <v>#N/A</v>
      </c>
    </row>
    <row r="724" spans="1:16">
      <c r="A724" s="5">
        <f ca="1">CRITBINOM(Graphs!$E$5,Graphs!$C$5,RAND())</f>
        <v>53</v>
      </c>
      <c r="B724" s="2">
        <f t="shared" ca="1" si="36"/>
        <v>767</v>
      </c>
      <c r="C724" s="3">
        <f ca="1">ROUND(A724/Graphs!$E$5,3)</f>
        <v>0.53</v>
      </c>
      <c r="D724" s="4">
        <v>723</v>
      </c>
      <c r="E724" s="3">
        <f t="shared" ca="1" si="37"/>
        <v>0.53</v>
      </c>
      <c r="F724" s="4">
        <f t="shared" ca="1" si="38"/>
        <v>30</v>
      </c>
      <c r="G724" s="5">
        <f ca="1">Graphs!$E$5-Data!A724</f>
        <v>47</v>
      </c>
      <c r="H724" s="9">
        <f ca="1">C724-Graphs!$E$6</f>
        <v>-0.47</v>
      </c>
      <c r="P724" t="e">
        <f ca="1">IF(E724&gt;=Graphs!$E$6,Data!F724,NA())</f>
        <v>#N/A</v>
      </c>
    </row>
    <row r="725" spans="1:16">
      <c r="A725" s="5">
        <f ca="1">CRITBINOM(Graphs!$E$5,Graphs!$C$5,RAND())</f>
        <v>55</v>
      </c>
      <c r="B725" s="2">
        <f t="shared" ca="1" si="36"/>
        <v>871</v>
      </c>
      <c r="C725" s="3">
        <f ca="1">ROUND(A725/Graphs!$E$5,3)</f>
        <v>0.55000000000000004</v>
      </c>
      <c r="D725" s="4">
        <v>724</v>
      </c>
      <c r="E725" s="3">
        <f t="shared" ca="1" si="37"/>
        <v>0.53</v>
      </c>
      <c r="F725" s="4">
        <f t="shared" ca="1" si="38"/>
        <v>31</v>
      </c>
      <c r="G725" s="5">
        <f ca="1">Graphs!$E$5-Data!A725</f>
        <v>45</v>
      </c>
      <c r="H725" s="9">
        <f ca="1">C725-Graphs!$E$6</f>
        <v>-0.44999999999999996</v>
      </c>
      <c r="P725" t="e">
        <f ca="1">IF(E725&gt;=Graphs!$E$6,Data!F725,NA())</f>
        <v>#N/A</v>
      </c>
    </row>
    <row r="726" spans="1:16">
      <c r="A726" s="5">
        <f ca="1">CRITBINOM(Graphs!$E$5,Graphs!$C$5,RAND())</f>
        <v>50</v>
      </c>
      <c r="B726" s="2">
        <f t="shared" ca="1" si="36"/>
        <v>559</v>
      </c>
      <c r="C726" s="3">
        <f ca="1">ROUND(A726/Graphs!$E$5,3)</f>
        <v>0.5</v>
      </c>
      <c r="D726" s="4">
        <v>725</v>
      </c>
      <c r="E726" s="3">
        <f t="shared" ca="1" si="37"/>
        <v>0.53</v>
      </c>
      <c r="F726" s="4">
        <f t="shared" ca="1" si="38"/>
        <v>32</v>
      </c>
      <c r="G726" s="5">
        <f ca="1">Graphs!$E$5-Data!A726</f>
        <v>50</v>
      </c>
      <c r="H726" s="9">
        <f ca="1">C726-Graphs!$E$6</f>
        <v>-0.5</v>
      </c>
      <c r="P726" t="e">
        <f ca="1">IF(E726&gt;=Graphs!$E$6,Data!F726,NA())</f>
        <v>#N/A</v>
      </c>
    </row>
    <row r="727" spans="1:16">
      <c r="A727" s="5">
        <f ca="1">CRITBINOM(Graphs!$E$5,Graphs!$C$5,RAND())</f>
        <v>51</v>
      </c>
      <c r="B727" s="2">
        <f t="shared" ca="1" si="36"/>
        <v>632</v>
      </c>
      <c r="C727" s="3">
        <f ca="1">ROUND(A727/Graphs!$E$5,3)</f>
        <v>0.51</v>
      </c>
      <c r="D727" s="4">
        <v>726</v>
      </c>
      <c r="E727" s="3">
        <f t="shared" ca="1" si="37"/>
        <v>0.53</v>
      </c>
      <c r="F727" s="4">
        <f t="shared" ca="1" si="38"/>
        <v>33</v>
      </c>
      <c r="G727" s="5">
        <f ca="1">Graphs!$E$5-Data!A727</f>
        <v>49</v>
      </c>
      <c r="H727" s="9">
        <f ca="1">C727-Graphs!$E$6</f>
        <v>-0.49</v>
      </c>
      <c r="P727" t="e">
        <f ca="1">IF(E727&gt;=Graphs!$E$6,Data!F727,NA())</f>
        <v>#N/A</v>
      </c>
    </row>
    <row r="728" spans="1:16">
      <c r="A728" s="5">
        <f ca="1">CRITBINOM(Graphs!$E$5,Graphs!$C$5,RAND())</f>
        <v>50</v>
      </c>
      <c r="B728" s="2">
        <f t="shared" ca="1" si="36"/>
        <v>559</v>
      </c>
      <c r="C728" s="3">
        <f ca="1">ROUND(A728/Graphs!$E$5,3)</f>
        <v>0.5</v>
      </c>
      <c r="D728" s="4">
        <v>727</v>
      </c>
      <c r="E728" s="3">
        <f t="shared" ca="1" si="37"/>
        <v>0.53</v>
      </c>
      <c r="F728" s="4">
        <f t="shared" ca="1" si="38"/>
        <v>34</v>
      </c>
      <c r="G728" s="5">
        <f ca="1">Graphs!$E$5-Data!A728</f>
        <v>50</v>
      </c>
      <c r="H728" s="9">
        <f ca="1">C728-Graphs!$E$6</f>
        <v>-0.5</v>
      </c>
      <c r="P728" t="e">
        <f ca="1">IF(E728&gt;=Graphs!$E$6,Data!F728,NA())</f>
        <v>#N/A</v>
      </c>
    </row>
    <row r="729" spans="1:16">
      <c r="A729" s="5">
        <f ca="1">CRITBINOM(Graphs!$E$5,Graphs!$C$5,RAND())</f>
        <v>38</v>
      </c>
      <c r="B729" s="2">
        <f t="shared" ca="1" si="36"/>
        <v>20</v>
      </c>
      <c r="C729" s="3">
        <f ca="1">ROUND(A729/Graphs!$E$5,3)</f>
        <v>0.38</v>
      </c>
      <c r="D729" s="4">
        <v>728</v>
      </c>
      <c r="E729" s="3">
        <f t="shared" ca="1" si="37"/>
        <v>0.53</v>
      </c>
      <c r="F729" s="4">
        <f t="shared" ca="1" si="38"/>
        <v>35</v>
      </c>
      <c r="G729" s="5">
        <f ca="1">Graphs!$E$5-Data!A729</f>
        <v>62</v>
      </c>
      <c r="H729" s="9">
        <f ca="1">C729-Graphs!$E$6</f>
        <v>-0.62</v>
      </c>
      <c r="P729" t="e">
        <f ca="1">IF(E729&gt;=Graphs!$E$6,Data!F729,NA())</f>
        <v>#N/A</v>
      </c>
    </row>
    <row r="730" spans="1:16">
      <c r="A730" s="5">
        <f ca="1">CRITBINOM(Graphs!$E$5,Graphs!$C$5,RAND())</f>
        <v>55</v>
      </c>
      <c r="B730" s="2">
        <f t="shared" ca="1" si="36"/>
        <v>871</v>
      </c>
      <c r="C730" s="3">
        <f ca="1">ROUND(A730/Graphs!$E$5,3)</f>
        <v>0.55000000000000004</v>
      </c>
      <c r="D730" s="4">
        <v>729</v>
      </c>
      <c r="E730" s="3">
        <f t="shared" ca="1" si="37"/>
        <v>0.53</v>
      </c>
      <c r="F730" s="4">
        <f t="shared" ca="1" si="38"/>
        <v>36</v>
      </c>
      <c r="G730" s="5">
        <f ca="1">Graphs!$E$5-Data!A730</f>
        <v>45</v>
      </c>
      <c r="H730" s="9">
        <f ca="1">C730-Graphs!$E$6</f>
        <v>-0.44999999999999996</v>
      </c>
      <c r="P730" t="e">
        <f ca="1">IF(E730&gt;=Graphs!$E$6,Data!F730,NA())</f>
        <v>#N/A</v>
      </c>
    </row>
    <row r="731" spans="1:16">
      <c r="A731" s="5">
        <f ca="1">CRITBINOM(Graphs!$E$5,Graphs!$C$5,RAND())</f>
        <v>40</v>
      </c>
      <c r="B731" s="2">
        <f t="shared" ca="1" si="36"/>
        <v>37</v>
      </c>
      <c r="C731" s="3">
        <f ca="1">ROUND(A731/Graphs!$E$5,3)</f>
        <v>0.4</v>
      </c>
      <c r="D731" s="4">
        <v>730</v>
      </c>
      <c r="E731" s="3">
        <f t="shared" ca="1" si="37"/>
        <v>0.53</v>
      </c>
      <c r="F731" s="4">
        <f t="shared" ca="1" si="38"/>
        <v>37</v>
      </c>
      <c r="G731" s="5">
        <f ca="1">Graphs!$E$5-Data!A731</f>
        <v>60</v>
      </c>
      <c r="H731" s="9">
        <f ca="1">C731-Graphs!$E$6</f>
        <v>-0.6</v>
      </c>
      <c r="P731" t="e">
        <f ca="1">IF(E731&gt;=Graphs!$E$6,Data!F731,NA())</f>
        <v>#N/A</v>
      </c>
    </row>
    <row r="732" spans="1:16">
      <c r="A732" s="5">
        <f ca="1">CRITBINOM(Graphs!$E$5,Graphs!$C$5,RAND())</f>
        <v>51</v>
      </c>
      <c r="B732" s="2">
        <f t="shared" ca="1" si="36"/>
        <v>632</v>
      </c>
      <c r="C732" s="3">
        <f ca="1">ROUND(A732/Graphs!$E$5,3)</f>
        <v>0.51</v>
      </c>
      <c r="D732" s="4">
        <v>731</v>
      </c>
      <c r="E732" s="3">
        <f t="shared" ca="1" si="37"/>
        <v>0.53</v>
      </c>
      <c r="F732" s="4">
        <f t="shared" ca="1" si="38"/>
        <v>38</v>
      </c>
      <c r="G732" s="5">
        <f ca="1">Graphs!$E$5-Data!A732</f>
        <v>49</v>
      </c>
      <c r="H732" s="9">
        <f ca="1">C732-Graphs!$E$6</f>
        <v>-0.49</v>
      </c>
      <c r="P732" t="e">
        <f ca="1">IF(E732&gt;=Graphs!$E$6,Data!F732,NA())</f>
        <v>#N/A</v>
      </c>
    </row>
    <row r="733" spans="1:16">
      <c r="A733" s="5">
        <f ca="1">CRITBINOM(Graphs!$E$5,Graphs!$C$5,RAND())</f>
        <v>54</v>
      </c>
      <c r="B733" s="2">
        <f t="shared" ca="1" si="36"/>
        <v>823</v>
      </c>
      <c r="C733" s="3">
        <f ca="1">ROUND(A733/Graphs!$E$5,3)</f>
        <v>0.54</v>
      </c>
      <c r="D733" s="4">
        <v>732</v>
      </c>
      <c r="E733" s="3">
        <f t="shared" ca="1" si="37"/>
        <v>0.53</v>
      </c>
      <c r="F733" s="4">
        <f t="shared" ca="1" si="38"/>
        <v>39</v>
      </c>
      <c r="G733" s="5">
        <f ca="1">Graphs!$E$5-Data!A733</f>
        <v>46</v>
      </c>
      <c r="H733" s="9">
        <f ca="1">C733-Graphs!$E$6</f>
        <v>-0.45999999999999996</v>
      </c>
      <c r="P733" t="e">
        <f ca="1">IF(E733&gt;=Graphs!$E$6,Data!F733,NA())</f>
        <v>#N/A</v>
      </c>
    </row>
    <row r="734" spans="1:16">
      <c r="A734" s="5">
        <f ca="1">CRITBINOM(Graphs!$E$5,Graphs!$C$5,RAND())</f>
        <v>57</v>
      </c>
      <c r="B734" s="2">
        <f t="shared" ca="1" si="36"/>
        <v>942</v>
      </c>
      <c r="C734" s="3">
        <f ca="1">ROUND(A734/Graphs!$E$5,3)</f>
        <v>0.56999999999999995</v>
      </c>
      <c r="D734" s="4">
        <v>733</v>
      </c>
      <c r="E734" s="3">
        <f t="shared" ca="1" si="37"/>
        <v>0.53</v>
      </c>
      <c r="F734" s="4">
        <f t="shared" ca="1" si="38"/>
        <v>40</v>
      </c>
      <c r="G734" s="5">
        <f ca="1">Graphs!$E$5-Data!A734</f>
        <v>43</v>
      </c>
      <c r="H734" s="9">
        <f ca="1">C734-Graphs!$E$6</f>
        <v>-0.43000000000000005</v>
      </c>
      <c r="P734" t="e">
        <f ca="1">IF(E734&gt;=Graphs!$E$6,Data!F734,NA())</f>
        <v>#N/A</v>
      </c>
    </row>
    <row r="735" spans="1:16">
      <c r="A735" s="5">
        <f ca="1">CRITBINOM(Graphs!$E$5,Graphs!$C$5,RAND())</f>
        <v>45</v>
      </c>
      <c r="B735" s="2">
        <f t="shared" ca="1" si="36"/>
        <v>195</v>
      </c>
      <c r="C735" s="3">
        <f ca="1">ROUND(A735/Graphs!$E$5,3)</f>
        <v>0.45</v>
      </c>
      <c r="D735" s="4">
        <v>734</v>
      </c>
      <c r="E735" s="3">
        <f t="shared" ca="1" si="37"/>
        <v>0.53</v>
      </c>
      <c r="F735" s="4">
        <f t="shared" ca="1" si="38"/>
        <v>41</v>
      </c>
      <c r="G735" s="5">
        <f ca="1">Graphs!$E$5-Data!A735</f>
        <v>55</v>
      </c>
      <c r="H735" s="9">
        <f ca="1">C735-Graphs!$E$6</f>
        <v>-0.55000000000000004</v>
      </c>
      <c r="P735" t="e">
        <f ca="1">IF(E735&gt;=Graphs!$E$6,Data!F735,NA())</f>
        <v>#N/A</v>
      </c>
    </row>
    <row r="736" spans="1:16">
      <c r="A736" s="5">
        <f ca="1">CRITBINOM(Graphs!$E$5,Graphs!$C$5,RAND())</f>
        <v>42</v>
      </c>
      <c r="B736" s="2">
        <f t="shared" ca="1" si="36"/>
        <v>77</v>
      </c>
      <c r="C736" s="3">
        <f ca="1">ROUND(A736/Graphs!$E$5,3)</f>
        <v>0.42</v>
      </c>
      <c r="D736" s="4">
        <v>735</v>
      </c>
      <c r="E736" s="3">
        <f t="shared" ca="1" si="37"/>
        <v>0.53</v>
      </c>
      <c r="F736" s="4">
        <f t="shared" ca="1" si="38"/>
        <v>42</v>
      </c>
      <c r="G736" s="5">
        <f ca="1">Graphs!$E$5-Data!A736</f>
        <v>58</v>
      </c>
      <c r="H736" s="9">
        <f ca="1">C736-Graphs!$E$6</f>
        <v>-0.58000000000000007</v>
      </c>
      <c r="P736" t="e">
        <f ca="1">IF(E736&gt;=Graphs!$E$6,Data!F736,NA())</f>
        <v>#N/A</v>
      </c>
    </row>
    <row r="737" spans="1:16">
      <c r="A737" s="5">
        <f ca="1">CRITBINOM(Graphs!$E$5,Graphs!$C$5,RAND())</f>
        <v>59</v>
      </c>
      <c r="B737" s="2">
        <f t="shared" ca="1" si="36"/>
        <v>976</v>
      </c>
      <c r="C737" s="3">
        <f ca="1">ROUND(A737/Graphs!$E$5,3)</f>
        <v>0.59</v>
      </c>
      <c r="D737" s="4">
        <v>736</v>
      </c>
      <c r="E737" s="3">
        <f t="shared" ca="1" si="37"/>
        <v>0.53</v>
      </c>
      <c r="F737" s="4">
        <f t="shared" ca="1" si="38"/>
        <v>43</v>
      </c>
      <c r="G737" s="5">
        <f ca="1">Graphs!$E$5-Data!A737</f>
        <v>41</v>
      </c>
      <c r="H737" s="9">
        <f ca="1">C737-Graphs!$E$6</f>
        <v>-0.41000000000000003</v>
      </c>
      <c r="P737" t="e">
        <f ca="1">IF(E737&gt;=Graphs!$E$6,Data!F737,NA())</f>
        <v>#N/A</v>
      </c>
    </row>
    <row r="738" spans="1:16">
      <c r="A738" s="5">
        <f ca="1">CRITBINOM(Graphs!$E$5,Graphs!$C$5,RAND())</f>
        <v>50</v>
      </c>
      <c r="B738" s="2">
        <f t="shared" ca="1" si="36"/>
        <v>559</v>
      </c>
      <c r="C738" s="3">
        <f ca="1">ROUND(A738/Graphs!$E$5,3)</f>
        <v>0.5</v>
      </c>
      <c r="D738" s="4">
        <v>737</v>
      </c>
      <c r="E738" s="3">
        <f t="shared" ca="1" si="37"/>
        <v>0.53</v>
      </c>
      <c r="F738" s="4">
        <f t="shared" ca="1" si="38"/>
        <v>44</v>
      </c>
      <c r="G738" s="5">
        <f ca="1">Graphs!$E$5-Data!A738</f>
        <v>50</v>
      </c>
      <c r="H738" s="9">
        <f ca="1">C738-Graphs!$E$6</f>
        <v>-0.5</v>
      </c>
      <c r="P738" t="e">
        <f ca="1">IF(E738&gt;=Graphs!$E$6,Data!F738,NA())</f>
        <v>#N/A</v>
      </c>
    </row>
    <row r="739" spans="1:16">
      <c r="A739" s="5">
        <f ca="1">CRITBINOM(Graphs!$E$5,Graphs!$C$5,RAND())</f>
        <v>55</v>
      </c>
      <c r="B739" s="2">
        <f t="shared" ca="1" si="36"/>
        <v>871</v>
      </c>
      <c r="C739" s="3">
        <f ca="1">ROUND(A739/Graphs!$E$5,3)</f>
        <v>0.55000000000000004</v>
      </c>
      <c r="D739" s="4">
        <v>738</v>
      </c>
      <c r="E739" s="3">
        <f t="shared" ca="1" si="37"/>
        <v>0.53</v>
      </c>
      <c r="F739" s="4">
        <f t="shared" ca="1" si="38"/>
        <v>45</v>
      </c>
      <c r="G739" s="5">
        <f ca="1">Graphs!$E$5-Data!A739</f>
        <v>45</v>
      </c>
      <c r="H739" s="9">
        <f ca="1">C739-Graphs!$E$6</f>
        <v>-0.44999999999999996</v>
      </c>
      <c r="P739" t="e">
        <f ca="1">IF(E739&gt;=Graphs!$E$6,Data!F739,NA())</f>
        <v>#N/A</v>
      </c>
    </row>
    <row r="740" spans="1:16">
      <c r="A740" s="5">
        <f ca="1">CRITBINOM(Graphs!$E$5,Graphs!$C$5,RAND())</f>
        <v>43</v>
      </c>
      <c r="B740" s="2">
        <f t="shared" ca="1" si="36"/>
        <v>116</v>
      </c>
      <c r="C740" s="3">
        <f ca="1">ROUND(A740/Graphs!$E$5,3)</f>
        <v>0.43</v>
      </c>
      <c r="D740" s="4">
        <v>739</v>
      </c>
      <c r="E740" s="3">
        <f t="shared" ca="1" si="37"/>
        <v>0.53</v>
      </c>
      <c r="F740" s="4">
        <f t="shared" ca="1" si="38"/>
        <v>46</v>
      </c>
      <c r="G740" s="5">
        <f ca="1">Graphs!$E$5-Data!A740</f>
        <v>57</v>
      </c>
      <c r="H740" s="9">
        <f ca="1">C740-Graphs!$E$6</f>
        <v>-0.57000000000000006</v>
      </c>
      <c r="P740" t="e">
        <f ca="1">IF(E740&gt;=Graphs!$E$6,Data!F740,NA())</f>
        <v>#N/A</v>
      </c>
    </row>
    <row r="741" spans="1:16">
      <c r="A741" s="5">
        <f ca="1">CRITBINOM(Graphs!$E$5,Graphs!$C$5,RAND())</f>
        <v>53</v>
      </c>
      <c r="B741" s="2">
        <f t="shared" ca="1" si="36"/>
        <v>767</v>
      </c>
      <c r="C741" s="3">
        <f ca="1">ROUND(A741/Graphs!$E$5,3)</f>
        <v>0.53</v>
      </c>
      <c r="D741" s="4">
        <v>740</v>
      </c>
      <c r="E741" s="3">
        <f t="shared" ca="1" si="37"/>
        <v>0.53</v>
      </c>
      <c r="F741" s="4">
        <f t="shared" ca="1" si="38"/>
        <v>47</v>
      </c>
      <c r="G741" s="5">
        <f ca="1">Graphs!$E$5-Data!A741</f>
        <v>47</v>
      </c>
      <c r="H741" s="9">
        <f ca="1">C741-Graphs!$E$6</f>
        <v>-0.47</v>
      </c>
      <c r="P741" t="e">
        <f ca="1">IF(E741&gt;=Graphs!$E$6,Data!F741,NA())</f>
        <v>#N/A</v>
      </c>
    </row>
    <row r="742" spans="1:16">
      <c r="A742" s="5">
        <f ca="1">CRITBINOM(Graphs!$E$5,Graphs!$C$5,RAND())</f>
        <v>36</v>
      </c>
      <c r="B742" s="2">
        <f t="shared" ca="1" si="36"/>
        <v>5</v>
      </c>
      <c r="C742" s="3">
        <f ca="1">ROUND(A742/Graphs!$E$5,3)</f>
        <v>0.36</v>
      </c>
      <c r="D742" s="4">
        <v>741</v>
      </c>
      <c r="E742" s="3">
        <f t="shared" ca="1" si="37"/>
        <v>0.53</v>
      </c>
      <c r="F742" s="4">
        <f t="shared" ca="1" si="38"/>
        <v>48</v>
      </c>
      <c r="G742" s="5">
        <f ca="1">Graphs!$E$5-Data!A742</f>
        <v>64</v>
      </c>
      <c r="H742" s="9">
        <f ca="1">C742-Graphs!$E$6</f>
        <v>-0.64</v>
      </c>
      <c r="P742" t="e">
        <f ca="1">IF(E742&gt;=Graphs!$E$6,Data!F742,NA())</f>
        <v>#N/A</v>
      </c>
    </row>
    <row r="743" spans="1:16">
      <c r="A743" s="5">
        <f ca="1">CRITBINOM(Graphs!$E$5,Graphs!$C$5,RAND())</f>
        <v>56</v>
      </c>
      <c r="B743" s="2">
        <f t="shared" ca="1" si="36"/>
        <v>912</v>
      </c>
      <c r="C743" s="3">
        <f ca="1">ROUND(A743/Graphs!$E$5,3)</f>
        <v>0.56000000000000005</v>
      </c>
      <c r="D743" s="4">
        <v>742</v>
      </c>
      <c r="E743" s="3">
        <f t="shared" ca="1" si="37"/>
        <v>0.53</v>
      </c>
      <c r="F743" s="4">
        <f t="shared" ca="1" si="38"/>
        <v>49</v>
      </c>
      <c r="G743" s="5">
        <f ca="1">Graphs!$E$5-Data!A743</f>
        <v>44</v>
      </c>
      <c r="H743" s="9">
        <f ca="1">C743-Graphs!$E$6</f>
        <v>-0.43999999999999995</v>
      </c>
      <c r="P743" t="e">
        <f ca="1">IF(E743&gt;=Graphs!$E$6,Data!F743,NA())</f>
        <v>#N/A</v>
      </c>
    </row>
    <row r="744" spans="1:16">
      <c r="A744" s="5">
        <f ca="1">CRITBINOM(Graphs!$E$5,Graphs!$C$5,RAND())</f>
        <v>44</v>
      </c>
      <c r="B744" s="2">
        <f t="shared" ca="1" si="36"/>
        <v>151</v>
      </c>
      <c r="C744" s="3">
        <f ca="1">ROUND(A744/Graphs!$E$5,3)</f>
        <v>0.44</v>
      </c>
      <c r="D744" s="4">
        <v>743</v>
      </c>
      <c r="E744" s="3">
        <f t="shared" ca="1" si="37"/>
        <v>0.53</v>
      </c>
      <c r="F744" s="4">
        <f t="shared" ca="1" si="38"/>
        <v>50</v>
      </c>
      <c r="G744" s="5">
        <f ca="1">Graphs!$E$5-Data!A744</f>
        <v>56</v>
      </c>
      <c r="H744" s="9">
        <f ca="1">C744-Graphs!$E$6</f>
        <v>-0.56000000000000005</v>
      </c>
      <c r="P744" t="e">
        <f ca="1">IF(E744&gt;=Graphs!$E$6,Data!F744,NA())</f>
        <v>#N/A</v>
      </c>
    </row>
    <row r="745" spans="1:16">
      <c r="A745" s="5">
        <f ca="1">CRITBINOM(Graphs!$E$5,Graphs!$C$5,RAND())</f>
        <v>54</v>
      </c>
      <c r="B745" s="2">
        <f t="shared" ca="1" si="36"/>
        <v>823</v>
      </c>
      <c r="C745" s="3">
        <f ca="1">ROUND(A745/Graphs!$E$5,3)</f>
        <v>0.54</v>
      </c>
      <c r="D745" s="4">
        <v>744</v>
      </c>
      <c r="E745" s="3">
        <f t="shared" ca="1" si="37"/>
        <v>0.53</v>
      </c>
      <c r="F745" s="4">
        <f t="shared" ca="1" si="38"/>
        <v>51</v>
      </c>
      <c r="G745" s="5">
        <f ca="1">Graphs!$E$5-Data!A745</f>
        <v>46</v>
      </c>
      <c r="H745" s="9">
        <f ca="1">C745-Graphs!$E$6</f>
        <v>-0.45999999999999996</v>
      </c>
      <c r="P745" t="e">
        <f ca="1">IF(E745&gt;=Graphs!$E$6,Data!F745,NA())</f>
        <v>#N/A</v>
      </c>
    </row>
    <row r="746" spans="1:16">
      <c r="A746" s="5">
        <f ca="1">CRITBINOM(Graphs!$E$5,Graphs!$C$5,RAND())</f>
        <v>48</v>
      </c>
      <c r="B746" s="2">
        <f t="shared" ca="1" si="36"/>
        <v>388</v>
      </c>
      <c r="C746" s="3">
        <f ca="1">ROUND(A746/Graphs!$E$5,3)</f>
        <v>0.48</v>
      </c>
      <c r="D746" s="4">
        <v>745</v>
      </c>
      <c r="E746" s="3">
        <f t="shared" ca="1" si="37"/>
        <v>0.53</v>
      </c>
      <c r="F746" s="4">
        <f t="shared" ca="1" si="38"/>
        <v>52</v>
      </c>
      <c r="G746" s="5">
        <f ca="1">Graphs!$E$5-Data!A746</f>
        <v>52</v>
      </c>
      <c r="H746" s="9">
        <f ca="1">C746-Graphs!$E$6</f>
        <v>-0.52</v>
      </c>
      <c r="P746" t="e">
        <f ca="1">IF(E746&gt;=Graphs!$E$6,Data!F746,NA())</f>
        <v>#N/A</v>
      </c>
    </row>
    <row r="747" spans="1:16">
      <c r="A747" s="5">
        <f ca="1">CRITBINOM(Graphs!$E$5,Graphs!$C$5,RAND())</f>
        <v>53</v>
      </c>
      <c r="B747" s="2">
        <f t="shared" ca="1" si="36"/>
        <v>767</v>
      </c>
      <c r="C747" s="3">
        <f ca="1">ROUND(A747/Graphs!$E$5,3)</f>
        <v>0.53</v>
      </c>
      <c r="D747" s="4">
        <v>746</v>
      </c>
      <c r="E747" s="3">
        <f t="shared" ca="1" si="37"/>
        <v>0.53</v>
      </c>
      <c r="F747" s="4">
        <f t="shared" ca="1" si="38"/>
        <v>53</v>
      </c>
      <c r="G747" s="5">
        <f ca="1">Graphs!$E$5-Data!A747</f>
        <v>47</v>
      </c>
      <c r="H747" s="9">
        <f ca="1">C747-Graphs!$E$6</f>
        <v>-0.47</v>
      </c>
      <c r="P747" t="e">
        <f ca="1">IF(E747&gt;=Graphs!$E$6,Data!F747,NA())</f>
        <v>#N/A</v>
      </c>
    </row>
    <row r="748" spans="1:16">
      <c r="A748" s="5">
        <f ca="1">CRITBINOM(Graphs!$E$5,Graphs!$C$5,RAND())</f>
        <v>47</v>
      </c>
      <c r="B748" s="2">
        <f t="shared" ca="1" si="36"/>
        <v>303</v>
      </c>
      <c r="C748" s="3">
        <f ca="1">ROUND(A748/Graphs!$E$5,3)</f>
        <v>0.47</v>
      </c>
      <c r="D748" s="4">
        <v>747</v>
      </c>
      <c r="E748" s="3">
        <f t="shared" ca="1" si="37"/>
        <v>0.53</v>
      </c>
      <c r="F748" s="4">
        <f t="shared" ca="1" si="38"/>
        <v>54</v>
      </c>
      <c r="G748" s="5">
        <f ca="1">Graphs!$E$5-Data!A748</f>
        <v>53</v>
      </c>
      <c r="H748" s="9">
        <f ca="1">C748-Graphs!$E$6</f>
        <v>-0.53</v>
      </c>
      <c r="P748" t="e">
        <f ca="1">IF(E748&gt;=Graphs!$E$6,Data!F748,NA())</f>
        <v>#N/A</v>
      </c>
    </row>
    <row r="749" spans="1:16">
      <c r="A749" s="5">
        <f ca="1">CRITBINOM(Graphs!$E$5,Graphs!$C$5,RAND())</f>
        <v>44</v>
      </c>
      <c r="B749" s="2">
        <f t="shared" ca="1" si="36"/>
        <v>151</v>
      </c>
      <c r="C749" s="3">
        <f ca="1">ROUND(A749/Graphs!$E$5,3)</f>
        <v>0.44</v>
      </c>
      <c r="D749" s="4">
        <v>748</v>
      </c>
      <c r="E749" s="3">
        <f t="shared" ca="1" si="37"/>
        <v>0.53</v>
      </c>
      <c r="F749" s="4">
        <f t="shared" ca="1" si="38"/>
        <v>55</v>
      </c>
      <c r="G749" s="5">
        <f ca="1">Graphs!$E$5-Data!A749</f>
        <v>56</v>
      </c>
      <c r="H749" s="9">
        <f ca="1">C749-Graphs!$E$6</f>
        <v>-0.56000000000000005</v>
      </c>
      <c r="P749" t="e">
        <f ca="1">IF(E749&gt;=Graphs!$E$6,Data!F749,NA())</f>
        <v>#N/A</v>
      </c>
    </row>
    <row r="750" spans="1:16">
      <c r="A750" s="5">
        <f ca="1">CRITBINOM(Graphs!$E$5,Graphs!$C$5,RAND())</f>
        <v>49</v>
      </c>
      <c r="B750" s="2">
        <f t="shared" ca="1" si="36"/>
        <v>477</v>
      </c>
      <c r="C750" s="3">
        <f ca="1">ROUND(A750/Graphs!$E$5,3)</f>
        <v>0.49</v>
      </c>
      <c r="D750" s="4">
        <v>749</v>
      </c>
      <c r="E750" s="3">
        <f t="shared" ca="1" si="37"/>
        <v>0.53</v>
      </c>
      <c r="F750" s="4">
        <f t="shared" ca="1" si="38"/>
        <v>56</v>
      </c>
      <c r="G750" s="5">
        <f ca="1">Graphs!$E$5-Data!A750</f>
        <v>51</v>
      </c>
      <c r="H750" s="9">
        <f ca="1">C750-Graphs!$E$6</f>
        <v>-0.51</v>
      </c>
      <c r="P750" t="e">
        <f ca="1">IF(E750&gt;=Graphs!$E$6,Data!F750,NA())</f>
        <v>#N/A</v>
      </c>
    </row>
    <row r="751" spans="1:16">
      <c r="A751" s="5">
        <f ca="1">CRITBINOM(Graphs!$E$5,Graphs!$C$5,RAND())</f>
        <v>47</v>
      </c>
      <c r="B751" s="2">
        <f t="shared" ca="1" si="36"/>
        <v>303</v>
      </c>
      <c r="C751" s="3">
        <f ca="1">ROUND(A751/Graphs!$E$5,3)</f>
        <v>0.47</v>
      </c>
      <c r="D751" s="4">
        <v>750</v>
      </c>
      <c r="E751" s="3">
        <f t="shared" ca="1" si="37"/>
        <v>0.53</v>
      </c>
      <c r="F751" s="4">
        <f t="shared" ca="1" si="38"/>
        <v>57</v>
      </c>
      <c r="G751" s="5">
        <f ca="1">Graphs!$E$5-Data!A751</f>
        <v>53</v>
      </c>
      <c r="H751" s="9">
        <f ca="1">C751-Graphs!$E$6</f>
        <v>-0.53</v>
      </c>
      <c r="P751" t="e">
        <f ca="1">IF(E751&gt;=Graphs!$E$6,Data!F751,NA())</f>
        <v>#N/A</v>
      </c>
    </row>
    <row r="752" spans="1:16">
      <c r="A752" s="5">
        <f ca="1">CRITBINOM(Graphs!$E$5,Graphs!$C$5,RAND())</f>
        <v>50</v>
      </c>
      <c r="B752" s="2">
        <f t="shared" ca="1" si="36"/>
        <v>559</v>
      </c>
      <c r="C752" s="3">
        <f ca="1">ROUND(A752/Graphs!$E$5,3)</f>
        <v>0.5</v>
      </c>
      <c r="D752" s="4">
        <v>751</v>
      </c>
      <c r="E752" s="3">
        <f t="shared" ca="1" si="37"/>
        <v>0.53</v>
      </c>
      <c r="F752" s="4">
        <f t="shared" ca="1" si="38"/>
        <v>58</v>
      </c>
      <c r="G752" s="5">
        <f ca="1">Graphs!$E$5-Data!A752</f>
        <v>50</v>
      </c>
      <c r="H752" s="9">
        <f ca="1">C752-Graphs!$E$6</f>
        <v>-0.5</v>
      </c>
      <c r="P752" t="e">
        <f ca="1">IF(E752&gt;=Graphs!$E$6,Data!F752,NA())</f>
        <v>#N/A</v>
      </c>
    </row>
    <row r="753" spans="1:16">
      <c r="A753" s="5">
        <f ca="1">CRITBINOM(Graphs!$E$5,Graphs!$C$5,RAND())</f>
        <v>44</v>
      </c>
      <c r="B753" s="2">
        <f t="shared" ca="1" si="36"/>
        <v>151</v>
      </c>
      <c r="C753" s="3">
        <f ca="1">ROUND(A753/Graphs!$E$5,3)</f>
        <v>0.44</v>
      </c>
      <c r="D753" s="4">
        <v>752</v>
      </c>
      <c r="E753" s="3">
        <f t="shared" ca="1" si="37"/>
        <v>0.53</v>
      </c>
      <c r="F753" s="4">
        <f t="shared" ca="1" si="38"/>
        <v>59</v>
      </c>
      <c r="G753" s="5">
        <f ca="1">Graphs!$E$5-Data!A753</f>
        <v>56</v>
      </c>
      <c r="H753" s="9">
        <f ca="1">C753-Graphs!$E$6</f>
        <v>-0.56000000000000005</v>
      </c>
      <c r="P753" t="e">
        <f ca="1">IF(E753&gt;=Graphs!$E$6,Data!F753,NA())</f>
        <v>#N/A</v>
      </c>
    </row>
    <row r="754" spans="1:16">
      <c r="A754" s="5">
        <f ca="1">CRITBINOM(Graphs!$E$5,Graphs!$C$5,RAND())</f>
        <v>52</v>
      </c>
      <c r="B754" s="2">
        <f t="shared" ca="1" si="36"/>
        <v>693</v>
      </c>
      <c r="C754" s="3">
        <f ca="1">ROUND(A754/Graphs!$E$5,3)</f>
        <v>0.52</v>
      </c>
      <c r="D754" s="4">
        <v>753</v>
      </c>
      <c r="E754" s="3">
        <f t="shared" ca="1" si="37"/>
        <v>0.53</v>
      </c>
      <c r="F754" s="4">
        <f t="shared" ca="1" si="38"/>
        <v>60</v>
      </c>
      <c r="G754" s="5">
        <f ca="1">Graphs!$E$5-Data!A754</f>
        <v>48</v>
      </c>
      <c r="H754" s="9">
        <f ca="1">C754-Graphs!$E$6</f>
        <v>-0.48</v>
      </c>
      <c r="P754" t="e">
        <f ca="1">IF(E754&gt;=Graphs!$E$6,Data!F754,NA())</f>
        <v>#N/A</v>
      </c>
    </row>
    <row r="755" spans="1:16">
      <c r="A755" s="5">
        <f ca="1">CRITBINOM(Graphs!$E$5,Graphs!$C$5,RAND())</f>
        <v>55</v>
      </c>
      <c r="B755" s="2">
        <f t="shared" ca="1" si="36"/>
        <v>871</v>
      </c>
      <c r="C755" s="3">
        <f ca="1">ROUND(A755/Graphs!$E$5,3)</f>
        <v>0.55000000000000004</v>
      </c>
      <c r="D755" s="4">
        <v>754</v>
      </c>
      <c r="E755" s="3">
        <f t="shared" ca="1" si="37"/>
        <v>0.53</v>
      </c>
      <c r="F755" s="4">
        <f t="shared" ca="1" si="38"/>
        <v>61</v>
      </c>
      <c r="G755" s="5">
        <f ca="1">Graphs!$E$5-Data!A755</f>
        <v>45</v>
      </c>
      <c r="H755" s="9">
        <f ca="1">C755-Graphs!$E$6</f>
        <v>-0.44999999999999996</v>
      </c>
      <c r="P755" t="e">
        <f ca="1">IF(E755&gt;=Graphs!$E$6,Data!F755,NA())</f>
        <v>#N/A</v>
      </c>
    </row>
    <row r="756" spans="1:16">
      <c r="A756" s="5">
        <f ca="1">CRITBINOM(Graphs!$E$5,Graphs!$C$5,RAND())</f>
        <v>39</v>
      </c>
      <c r="B756" s="2">
        <f t="shared" ca="1" si="36"/>
        <v>26</v>
      </c>
      <c r="C756" s="3">
        <f ca="1">ROUND(A756/Graphs!$E$5,3)</f>
        <v>0.39</v>
      </c>
      <c r="D756" s="4">
        <v>755</v>
      </c>
      <c r="E756" s="3">
        <f t="shared" ca="1" si="37"/>
        <v>0.53</v>
      </c>
      <c r="F756" s="4">
        <f t="shared" ca="1" si="38"/>
        <v>62</v>
      </c>
      <c r="G756" s="5">
        <f ca="1">Graphs!$E$5-Data!A756</f>
        <v>61</v>
      </c>
      <c r="H756" s="9">
        <f ca="1">C756-Graphs!$E$6</f>
        <v>-0.61</v>
      </c>
      <c r="P756" t="e">
        <f ca="1">IF(E756&gt;=Graphs!$E$6,Data!F756,NA())</f>
        <v>#N/A</v>
      </c>
    </row>
    <row r="757" spans="1:16">
      <c r="A757" s="5">
        <f ca="1">CRITBINOM(Graphs!$E$5,Graphs!$C$5,RAND())</f>
        <v>42</v>
      </c>
      <c r="B757" s="2">
        <f t="shared" ca="1" si="36"/>
        <v>77</v>
      </c>
      <c r="C757" s="3">
        <f ca="1">ROUND(A757/Graphs!$E$5,3)</f>
        <v>0.42</v>
      </c>
      <c r="D757" s="4">
        <v>756</v>
      </c>
      <c r="E757" s="3">
        <f t="shared" ca="1" si="37"/>
        <v>0.53</v>
      </c>
      <c r="F757" s="4">
        <f t="shared" ca="1" si="38"/>
        <v>63</v>
      </c>
      <c r="G757" s="5">
        <f ca="1">Graphs!$E$5-Data!A757</f>
        <v>58</v>
      </c>
      <c r="H757" s="9">
        <f ca="1">C757-Graphs!$E$6</f>
        <v>-0.58000000000000007</v>
      </c>
      <c r="P757" t="e">
        <f ca="1">IF(E757&gt;=Graphs!$E$6,Data!F757,NA())</f>
        <v>#N/A</v>
      </c>
    </row>
    <row r="758" spans="1:16">
      <c r="A758" s="5">
        <f ca="1">CRITBINOM(Graphs!$E$5,Graphs!$C$5,RAND())</f>
        <v>41</v>
      </c>
      <c r="B758" s="2">
        <f t="shared" ca="1" si="36"/>
        <v>52</v>
      </c>
      <c r="C758" s="3">
        <f ca="1">ROUND(A758/Graphs!$E$5,3)</f>
        <v>0.41</v>
      </c>
      <c r="D758" s="4">
        <v>757</v>
      </c>
      <c r="E758" s="3">
        <f t="shared" ca="1" si="37"/>
        <v>0.53</v>
      </c>
      <c r="F758" s="4">
        <f t="shared" ca="1" si="38"/>
        <v>64</v>
      </c>
      <c r="G758" s="5">
        <f ca="1">Graphs!$E$5-Data!A758</f>
        <v>59</v>
      </c>
      <c r="H758" s="9">
        <f ca="1">C758-Graphs!$E$6</f>
        <v>-0.59000000000000008</v>
      </c>
      <c r="P758" t="e">
        <f ca="1">IF(E758&gt;=Graphs!$E$6,Data!F758,NA())</f>
        <v>#N/A</v>
      </c>
    </row>
    <row r="759" spans="1:16">
      <c r="A759" s="5">
        <f ca="1">CRITBINOM(Graphs!$E$5,Graphs!$C$5,RAND())</f>
        <v>42</v>
      </c>
      <c r="B759" s="2">
        <f t="shared" ca="1" si="36"/>
        <v>77</v>
      </c>
      <c r="C759" s="3">
        <f ca="1">ROUND(A759/Graphs!$E$5,3)</f>
        <v>0.42</v>
      </c>
      <c r="D759" s="4">
        <v>758</v>
      </c>
      <c r="E759" s="3">
        <f t="shared" ca="1" si="37"/>
        <v>0.53</v>
      </c>
      <c r="F759" s="4">
        <f t="shared" ca="1" si="38"/>
        <v>65</v>
      </c>
      <c r="G759" s="5">
        <f ca="1">Graphs!$E$5-Data!A759</f>
        <v>58</v>
      </c>
      <c r="H759" s="9">
        <f ca="1">C759-Graphs!$E$6</f>
        <v>-0.58000000000000007</v>
      </c>
      <c r="P759" t="e">
        <f ca="1">IF(E759&gt;=Graphs!$E$6,Data!F759,NA())</f>
        <v>#N/A</v>
      </c>
    </row>
    <row r="760" spans="1:16">
      <c r="A760" s="5">
        <f ca="1">CRITBINOM(Graphs!$E$5,Graphs!$C$5,RAND())</f>
        <v>42</v>
      </c>
      <c r="B760" s="2">
        <f t="shared" ca="1" si="36"/>
        <v>77</v>
      </c>
      <c r="C760" s="3">
        <f ca="1">ROUND(A760/Graphs!$E$5,3)</f>
        <v>0.42</v>
      </c>
      <c r="D760" s="4">
        <v>759</v>
      </c>
      <c r="E760" s="3">
        <f t="shared" ca="1" si="37"/>
        <v>0.53</v>
      </c>
      <c r="F760" s="4">
        <f t="shared" ca="1" si="38"/>
        <v>66</v>
      </c>
      <c r="G760" s="5">
        <f ca="1">Graphs!$E$5-Data!A760</f>
        <v>58</v>
      </c>
      <c r="H760" s="9">
        <f ca="1">C760-Graphs!$E$6</f>
        <v>-0.58000000000000007</v>
      </c>
      <c r="P760" t="e">
        <f ca="1">IF(E760&gt;=Graphs!$E$6,Data!F760,NA())</f>
        <v>#N/A</v>
      </c>
    </row>
    <row r="761" spans="1:16">
      <c r="A761" s="5">
        <f ca="1">CRITBINOM(Graphs!$E$5,Graphs!$C$5,RAND())</f>
        <v>35</v>
      </c>
      <c r="B761" s="2">
        <f t="shared" ca="1" si="36"/>
        <v>2</v>
      </c>
      <c r="C761" s="3">
        <f ca="1">ROUND(A761/Graphs!$E$5,3)</f>
        <v>0.35</v>
      </c>
      <c r="D761" s="4">
        <v>760</v>
      </c>
      <c r="E761" s="3">
        <f t="shared" ca="1" si="37"/>
        <v>0.53</v>
      </c>
      <c r="F761" s="4">
        <f t="shared" ca="1" si="38"/>
        <v>67</v>
      </c>
      <c r="G761" s="5">
        <f ca="1">Graphs!$E$5-Data!A761</f>
        <v>65</v>
      </c>
      <c r="H761" s="9">
        <f ca="1">C761-Graphs!$E$6</f>
        <v>-0.65</v>
      </c>
      <c r="P761" t="e">
        <f ca="1">IF(E761&gt;=Graphs!$E$6,Data!F761,NA())</f>
        <v>#N/A</v>
      </c>
    </row>
    <row r="762" spans="1:16">
      <c r="A762" s="5">
        <f ca="1">CRITBINOM(Graphs!$E$5,Graphs!$C$5,RAND())</f>
        <v>43</v>
      </c>
      <c r="B762" s="2">
        <f t="shared" ca="1" si="36"/>
        <v>116</v>
      </c>
      <c r="C762" s="3">
        <f ca="1">ROUND(A762/Graphs!$E$5,3)</f>
        <v>0.43</v>
      </c>
      <c r="D762" s="4">
        <v>761</v>
      </c>
      <c r="E762" s="3">
        <f t="shared" ca="1" si="37"/>
        <v>0.53</v>
      </c>
      <c r="F762" s="4">
        <f t="shared" ca="1" si="38"/>
        <v>68</v>
      </c>
      <c r="G762" s="5">
        <f ca="1">Graphs!$E$5-Data!A762</f>
        <v>57</v>
      </c>
      <c r="H762" s="9">
        <f ca="1">C762-Graphs!$E$6</f>
        <v>-0.57000000000000006</v>
      </c>
      <c r="P762" t="e">
        <f ca="1">IF(E762&gt;=Graphs!$E$6,Data!F762,NA())</f>
        <v>#N/A</v>
      </c>
    </row>
    <row r="763" spans="1:16">
      <c r="A763" s="5">
        <f ca="1">CRITBINOM(Graphs!$E$5,Graphs!$C$5,RAND())</f>
        <v>54</v>
      </c>
      <c r="B763" s="2">
        <f t="shared" ca="1" si="36"/>
        <v>823</v>
      </c>
      <c r="C763" s="3">
        <f ca="1">ROUND(A763/Graphs!$E$5,3)</f>
        <v>0.54</v>
      </c>
      <c r="D763" s="4">
        <v>762</v>
      </c>
      <c r="E763" s="3">
        <f t="shared" ca="1" si="37"/>
        <v>0.53</v>
      </c>
      <c r="F763" s="4">
        <f t="shared" ca="1" si="38"/>
        <v>69</v>
      </c>
      <c r="G763" s="5">
        <f ca="1">Graphs!$E$5-Data!A763</f>
        <v>46</v>
      </c>
      <c r="H763" s="9">
        <f ca="1">C763-Graphs!$E$6</f>
        <v>-0.45999999999999996</v>
      </c>
      <c r="P763" t="e">
        <f ca="1">IF(E763&gt;=Graphs!$E$6,Data!F763,NA())</f>
        <v>#N/A</v>
      </c>
    </row>
    <row r="764" spans="1:16">
      <c r="A764" s="5">
        <f ca="1">CRITBINOM(Graphs!$E$5,Graphs!$C$5,RAND())</f>
        <v>47</v>
      </c>
      <c r="B764" s="2">
        <f t="shared" ca="1" si="36"/>
        <v>303</v>
      </c>
      <c r="C764" s="3">
        <f ca="1">ROUND(A764/Graphs!$E$5,3)</f>
        <v>0.47</v>
      </c>
      <c r="D764" s="4">
        <v>763</v>
      </c>
      <c r="E764" s="3">
        <f t="shared" ca="1" si="37"/>
        <v>0.53</v>
      </c>
      <c r="F764" s="4">
        <f t="shared" ca="1" si="38"/>
        <v>70</v>
      </c>
      <c r="G764" s="5">
        <f ca="1">Graphs!$E$5-Data!A764</f>
        <v>53</v>
      </c>
      <c r="H764" s="9">
        <f ca="1">C764-Graphs!$E$6</f>
        <v>-0.53</v>
      </c>
      <c r="P764" t="e">
        <f ca="1">IF(E764&gt;=Graphs!$E$6,Data!F764,NA())</f>
        <v>#N/A</v>
      </c>
    </row>
    <row r="765" spans="1:16">
      <c r="A765" s="5">
        <f ca="1">CRITBINOM(Graphs!$E$5,Graphs!$C$5,RAND())</f>
        <v>48</v>
      </c>
      <c r="B765" s="2">
        <f t="shared" ca="1" si="36"/>
        <v>388</v>
      </c>
      <c r="C765" s="3">
        <f ca="1">ROUND(A765/Graphs!$E$5,3)</f>
        <v>0.48</v>
      </c>
      <c r="D765" s="4">
        <v>764</v>
      </c>
      <c r="E765" s="3">
        <f t="shared" ca="1" si="37"/>
        <v>0.53</v>
      </c>
      <c r="F765" s="4">
        <f t="shared" ca="1" si="38"/>
        <v>71</v>
      </c>
      <c r="G765" s="5">
        <f ca="1">Graphs!$E$5-Data!A765</f>
        <v>52</v>
      </c>
      <c r="H765" s="9">
        <f ca="1">C765-Graphs!$E$6</f>
        <v>-0.52</v>
      </c>
      <c r="P765" t="e">
        <f ca="1">IF(E765&gt;=Graphs!$E$6,Data!F765,NA())</f>
        <v>#N/A</v>
      </c>
    </row>
    <row r="766" spans="1:16">
      <c r="A766" s="5">
        <f ca="1">CRITBINOM(Graphs!$E$5,Graphs!$C$5,RAND())</f>
        <v>54</v>
      </c>
      <c r="B766" s="2">
        <f t="shared" ca="1" si="36"/>
        <v>823</v>
      </c>
      <c r="C766" s="3">
        <f ca="1">ROUND(A766/Graphs!$E$5,3)</f>
        <v>0.54</v>
      </c>
      <c r="D766" s="4">
        <v>765</v>
      </c>
      <c r="E766" s="3">
        <f t="shared" ca="1" si="37"/>
        <v>0.53</v>
      </c>
      <c r="F766" s="4">
        <f t="shared" ca="1" si="38"/>
        <v>72</v>
      </c>
      <c r="G766" s="5">
        <f ca="1">Graphs!$E$5-Data!A766</f>
        <v>46</v>
      </c>
      <c r="H766" s="9">
        <f ca="1">C766-Graphs!$E$6</f>
        <v>-0.45999999999999996</v>
      </c>
      <c r="P766" t="e">
        <f ca="1">IF(E766&gt;=Graphs!$E$6,Data!F766,NA())</f>
        <v>#N/A</v>
      </c>
    </row>
    <row r="767" spans="1:16">
      <c r="A767" s="5">
        <f ca="1">CRITBINOM(Graphs!$E$5,Graphs!$C$5,RAND())</f>
        <v>49</v>
      </c>
      <c r="B767" s="2">
        <f t="shared" ca="1" si="36"/>
        <v>477</v>
      </c>
      <c r="C767" s="3">
        <f ca="1">ROUND(A767/Graphs!$E$5,3)</f>
        <v>0.49</v>
      </c>
      <c r="D767" s="4">
        <v>766</v>
      </c>
      <c r="E767" s="3">
        <f t="shared" ca="1" si="37"/>
        <v>0.53</v>
      </c>
      <c r="F767" s="4">
        <f t="shared" ca="1" si="38"/>
        <v>73</v>
      </c>
      <c r="G767" s="5">
        <f ca="1">Graphs!$E$5-Data!A767</f>
        <v>51</v>
      </c>
      <c r="H767" s="9">
        <f ca="1">C767-Graphs!$E$6</f>
        <v>-0.51</v>
      </c>
      <c r="P767" t="e">
        <f ca="1">IF(E767&gt;=Graphs!$E$6,Data!F767,NA())</f>
        <v>#N/A</v>
      </c>
    </row>
    <row r="768" spans="1:16">
      <c r="A768" s="5">
        <f ca="1">CRITBINOM(Graphs!$E$5,Graphs!$C$5,RAND())</f>
        <v>56</v>
      </c>
      <c r="B768" s="2">
        <f t="shared" ca="1" si="36"/>
        <v>912</v>
      </c>
      <c r="C768" s="3">
        <f ca="1">ROUND(A768/Graphs!$E$5,3)</f>
        <v>0.56000000000000005</v>
      </c>
      <c r="D768" s="4">
        <v>767</v>
      </c>
      <c r="E768" s="3">
        <f t="shared" ca="1" si="37"/>
        <v>0.53</v>
      </c>
      <c r="F768" s="4">
        <f t="shared" ca="1" si="38"/>
        <v>74</v>
      </c>
      <c r="G768" s="5">
        <f ca="1">Graphs!$E$5-Data!A768</f>
        <v>44</v>
      </c>
      <c r="H768" s="9">
        <f ca="1">C768-Graphs!$E$6</f>
        <v>-0.43999999999999995</v>
      </c>
      <c r="P768" t="e">
        <f ca="1">IF(E768&gt;=Graphs!$E$6,Data!F768,NA())</f>
        <v>#N/A</v>
      </c>
    </row>
    <row r="769" spans="1:16">
      <c r="A769" s="5">
        <f ca="1">CRITBINOM(Graphs!$E$5,Graphs!$C$5,RAND())</f>
        <v>51</v>
      </c>
      <c r="B769" s="2">
        <f t="shared" ca="1" si="36"/>
        <v>632</v>
      </c>
      <c r="C769" s="3">
        <f ca="1">ROUND(A769/Graphs!$E$5,3)</f>
        <v>0.51</v>
      </c>
      <c r="D769" s="4">
        <v>768</v>
      </c>
      <c r="E769" s="3">
        <f t="shared" ca="1" si="37"/>
        <v>0.54</v>
      </c>
      <c r="F769" s="4">
        <f t="shared" ca="1" si="38"/>
        <v>1</v>
      </c>
      <c r="G769" s="5">
        <f ca="1">Graphs!$E$5-Data!A769</f>
        <v>49</v>
      </c>
      <c r="H769" s="9">
        <f ca="1">C769-Graphs!$E$6</f>
        <v>-0.49</v>
      </c>
      <c r="P769" t="e">
        <f ca="1">IF(E769&gt;=Graphs!$E$6,Data!F769,NA())</f>
        <v>#N/A</v>
      </c>
    </row>
    <row r="770" spans="1:16">
      <c r="A770" s="5">
        <f ca="1">CRITBINOM(Graphs!$E$5,Graphs!$C$5,RAND())</f>
        <v>57</v>
      </c>
      <c r="B770" s="2">
        <f t="shared" ref="B770:B833" ca="1" si="39">COUNTIF(List,"&lt;="&amp;C770)</f>
        <v>942</v>
      </c>
      <c r="C770" s="3">
        <f ca="1">ROUND(A770/Graphs!$E$5,3)</f>
        <v>0.56999999999999995</v>
      </c>
      <c r="D770" s="4">
        <v>769</v>
      </c>
      <c r="E770" s="3">
        <f t="shared" ref="E770:E833" ca="1" si="40">VLOOKUP(SMALL($B$2:$B$1001,D770),$B$2:$C$1001,2,FALSE)</f>
        <v>0.54</v>
      </c>
      <c r="F770" s="4">
        <f t="shared" ca="1" si="38"/>
        <v>2</v>
      </c>
      <c r="G770" s="5">
        <f ca="1">Graphs!$E$5-Data!A770</f>
        <v>43</v>
      </c>
      <c r="H770" s="9">
        <f ca="1">C770-Graphs!$E$6</f>
        <v>-0.43000000000000005</v>
      </c>
      <c r="P770" t="e">
        <f ca="1">IF(E770&gt;=Graphs!$E$6,Data!F770,NA())</f>
        <v>#N/A</v>
      </c>
    </row>
    <row r="771" spans="1:16">
      <c r="A771" s="5">
        <f ca="1">CRITBINOM(Graphs!$E$5,Graphs!$C$5,RAND())</f>
        <v>51</v>
      </c>
      <c r="B771" s="2">
        <f t="shared" ca="1" si="39"/>
        <v>632</v>
      </c>
      <c r="C771" s="3">
        <f ca="1">ROUND(A771/Graphs!$E$5,3)</f>
        <v>0.51</v>
      </c>
      <c r="D771" s="4">
        <v>770</v>
      </c>
      <c r="E771" s="3">
        <f t="shared" ca="1" si="40"/>
        <v>0.54</v>
      </c>
      <c r="F771" s="4">
        <f t="shared" ca="1" si="38"/>
        <v>3</v>
      </c>
      <c r="G771" s="5">
        <f ca="1">Graphs!$E$5-Data!A771</f>
        <v>49</v>
      </c>
      <c r="H771" s="9">
        <f ca="1">C771-Graphs!$E$6</f>
        <v>-0.49</v>
      </c>
      <c r="P771" t="e">
        <f ca="1">IF(E771&gt;=Graphs!$E$6,Data!F771,NA())</f>
        <v>#N/A</v>
      </c>
    </row>
    <row r="772" spans="1:16">
      <c r="A772" s="5">
        <f ca="1">CRITBINOM(Graphs!$E$5,Graphs!$C$5,RAND())</f>
        <v>57</v>
      </c>
      <c r="B772" s="2">
        <f t="shared" ca="1" si="39"/>
        <v>942</v>
      </c>
      <c r="C772" s="3">
        <f ca="1">ROUND(A772/Graphs!$E$5,3)</f>
        <v>0.56999999999999995</v>
      </c>
      <c r="D772" s="4">
        <v>771</v>
      </c>
      <c r="E772" s="3">
        <f t="shared" ca="1" si="40"/>
        <v>0.54</v>
      </c>
      <c r="F772" s="4">
        <f t="shared" ref="F772:F835" ca="1" si="41">IF(E772=E771,F771+1,1)</f>
        <v>4</v>
      </c>
      <c r="G772" s="5">
        <f ca="1">Graphs!$E$5-Data!A772</f>
        <v>43</v>
      </c>
      <c r="H772" s="9">
        <f ca="1">C772-Graphs!$E$6</f>
        <v>-0.43000000000000005</v>
      </c>
      <c r="P772" t="e">
        <f ca="1">IF(E772&gt;=Graphs!$E$6,Data!F772,NA())</f>
        <v>#N/A</v>
      </c>
    </row>
    <row r="773" spans="1:16">
      <c r="A773" s="5">
        <f ca="1">CRITBINOM(Graphs!$E$5,Graphs!$C$5,RAND())</f>
        <v>45</v>
      </c>
      <c r="B773" s="2">
        <f t="shared" ca="1" si="39"/>
        <v>195</v>
      </c>
      <c r="C773" s="3">
        <f ca="1">ROUND(A773/Graphs!$E$5,3)</f>
        <v>0.45</v>
      </c>
      <c r="D773" s="4">
        <v>772</v>
      </c>
      <c r="E773" s="3">
        <f t="shared" ca="1" si="40"/>
        <v>0.54</v>
      </c>
      <c r="F773" s="4">
        <f t="shared" ca="1" si="41"/>
        <v>5</v>
      </c>
      <c r="G773" s="5">
        <f ca="1">Graphs!$E$5-Data!A773</f>
        <v>55</v>
      </c>
      <c r="H773" s="9">
        <f ca="1">C773-Graphs!$E$6</f>
        <v>-0.55000000000000004</v>
      </c>
      <c r="P773" t="e">
        <f ca="1">IF(E773&gt;=Graphs!$E$6,Data!F773,NA())</f>
        <v>#N/A</v>
      </c>
    </row>
    <row r="774" spans="1:16">
      <c r="A774" s="5">
        <f ca="1">CRITBINOM(Graphs!$E$5,Graphs!$C$5,RAND())</f>
        <v>59</v>
      </c>
      <c r="B774" s="2">
        <f t="shared" ca="1" si="39"/>
        <v>976</v>
      </c>
      <c r="C774" s="3">
        <f ca="1">ROUND(A774/Graphs!$E$5,3)</f>
        <v>0.59</v>
      </c>
      <c r="D774" s="4">
        <v>773</v>
      </c>
      <c r="E774" s="3">
        <f t="shared" ca="1" si="40"/>
        <v>0.54</v>
      </c>
      <c r="F774" s="4">
        <f t="shared" ca="1" si="41"/>
        <v>6</v>
      </c>
      <c r="G774" s="5">
        <f ca="1">Graphs!$E$5-Data!A774</f>
        <v>41</v>
      </c>
      <c r="H774" s="9">
        <f ca="1">C774-Graphs!$E$6</f>
        <v>-0.41000000000000003</v>
      </c>
      <c r="P774" t="e">
        <f ca="1">IF(E774&gt;=Graphs!$E$6,Data!F774,NA())</f>
        <v>#N/A</v>
      </c>
    </row>
    <row r="775" spans="1:16">
      <c r="A775" s="5">
        <f ca="1">CRITBINOM(Graphs!$E$5,Graphs!$C$5,RAND())</f>
        <v>49</v>
      </c>
      <c r="B775" s="2">
        <f t="shared" ca="1" si="39"/>
        <v>477</v>
      </c>
      <c r="C775" s="3">
        <f ca="1">ROUND(A775/Graphs!$E$5,3)</f>
        <v>0.49</v>
      </c>
      <c r="D775" s="4">
        <v>774</v>
      </c>
      <c r="E775" s="3">
        <f t="shared" ca="1" si="40"/>
        <v>0.54</v>
      </c>
      <c r="F775" s="4">
        <f t="shared" ca="1" si="41"/>
        <v>7</v>
      </c>
      <c r="G775" s="5">
        <f ca="1">Graphs!$E$5-Data!A775</f>
        <v>51</v>
      </c>
      <c r="H775" s="9">
        <f ca="1">C775-Graphs!$E$6</f>
        <v>-0.51</v>
      </c>
      <c r="P775" t="e">
        <f ca="1">IF(E775&gt;=Graphs!$E$6,Data!F775,NA())</f>
        <v>#N/A</v>
      </c>
    </row>
    <row r="776" spans="1:16">
      <c r="A776" s="5">
        <f ca="1">CRITBINOM(Graphs!$E$5,Graphs!$C$5,RAND())</f>
        <v>55</v>
      </c>
      <c r="B776" s="2">
        <f t="shared" ca="1" si="39"/>
        <v>871</v>
      </c>
      <c r="C776" s="3">
        <f ca="1">ROUND(A776/Graphs!$E$5,3)</f>
        <v>0.55000000000000004</v>
      </c>
      <c r="D776" s="4">
        <v>775</v>
      </c>
      <c r="E776" s="3">
        <f t="shared" ca="1" si="40"/>
        <v>0.54</v>
      </c>
      <c r="F776" s="4">
        <f t="shared" ca="1" si="41"/>
        <v>8</v>
      </c>
      <c r="G776" s="5">
        <f ca="1">Graphs!$E$5-Data!A776</f>
        <v>45</v>
      </c>
      <c r="H776" s="9">
        <f ca="1">C776-Graphs!$E$6</f>
        <v>-0.44999999999999996</v>
      </c>
      <c r="P776" t="e">
        <f ca="1">IF(E776&gt;=Graphs!$E$6,Data!F776,NA())</f>
        <v>#N/A</v>
      </c>
    </row>
    <row r="777" spans="1:16">
      <c r="A777" s="5">
        <f ca="1">CRITBINOM(Graphs!$E$5,Graphs!$C$5,RAND())</f>
        <v>59</v>
      </c>
      <c r="B777" s="2">
        <f t="shared" ca="1" si="39"/>
        <v>976</v>
      </c>
      <c r="C777" s="3">
        <f ca="1">ROUND(A777/Graphs!$E$5,3)</f>
        <v>0.59</v>
      </c>
      <c r="D777" s="4">
        <v>776</v>
      </c>
      <c r="E777" s="3">
        <f t="shared" ca="1" si="40"/>
        <v>0.54</v>
      </c>
      <c r="F777" s="4">
        <f t="shared" ca="1" si="41"/>
        <v>9</v>
      </c>
      <c r="G777" s="5">
        <f ca="1">Graphs!$E$5-Data!A777</f>
        <v>41</v>
      </c>
      <c r="H777" s="9">
        <f ca="1">C777-Graphs!$E$6</f>
        <v>-0.41000000000000003</v>
      </c>
      <c r="P777" t="e">
        <f ca="1">IF(E777&gt;=Graphs!$E$6,Data!F777,NA())</f>
        <v>#N/A</v>
      </c>
    </row>
    <row r="778" spans="1:16">
      <c r="A778" s="5">
        <f ca="1">CRITBINOM(Graphs!$E$5,Graphs!$C$5,RAND())</f>
        <v>50</v>
      </c>
      <c r="B778" s="2">
        <f t="shared" ca="1" si="39"/>
        <v>559</v>
      </c>
      <c r="C778" s="3">
        <f ca="1">ROUND(A778/Graphs!$E$5,3)</f>
        <v>0.5</v>
      </c>
      <c r="D778" s="4">
        <v>777</v>
      </c>
      <c r="E778" s="3">
        <f t="shared" ca="1" si="40"/>
        <v>0.54</v>
      </c>
      <c r="F778" s="4">
        <f t="shared" ca="1" si="41"/>
        <v>10</v>
      </c>
      <c r="G778" s="5">
        <f ca="1">Graphs!$E$5-Data!A778</f>
        <v>50</v>
      </c>
      <c r="H778" s="9">
        <f ca="1">C778-Graphs!$E$6</f>
        <v>-0.5</v>
      </c>
      <c r="P778" t="e">
        <f ca="1">IF(E778&gt;=Graphs!$E$6,Data!F778,NA())</f>
        <v>#N/A</v>
      </c>
    </row>
    <row r="779" spans="1:16">
      <c r="A779" s="5">
        <f ca="1">CRITBINOM(Graphs!$E$5,Graphs!$C$5,RAND())</f>
        <v>49</v>
      </c>
      <c r="B779" s="2">
        <f t="shared" ca="1" si="39"/>
        <v>477</v>
      </c>
      <c r="C779" s="3">
        <f ca="1">ROUND(A779/Graphs!$E$5,3)</f>
        <v>0.49</v>
      </c>
      <c r="D779" s="4">
        <v>778</v>
      </c>
      <c r="E779" s="3">
        <f t="shared" ca="1" si="40"/>
        <v>0.54</v>
      </c>
      <c r="F779" s="4">
        <f t="shared" ca="1" si="41"/>
        <v>11</v>
      </c>
      <c r="G779" s="5">
        <f ca="1">Graphs!$E$5-Data!A779</f>
        <v>51</v>
      </c>
      <c r="H779" s="9">
        <f ca="1">C779-Graphs!$E$6</f>
        <v>-0.51</v>
      </c>
      <c r="P779" t="e">
        <f ca="1">IF(E779&gt;=Graphs!$E$6,Data!F779,NA())</f>
        <v>#N/A</v>
      </c>
    </row>
    <row r="780" spans="1:16">
      <c r="A780" s="5">
        <f ca="1">CRITBINOM(Graphs!$E$5,Graphs!$C$5,RAND())</f>
        <v>45</v>
      </c>
      <c r="B780" s="2">
        <f t="shared" ca="1" si="39"/>
        <v>195</v>
      </c>
      <c r="C780" s="3">
        <f ca="1">ROUND(A780/Graphs!$E$5,3)</f>
        <v>0.45</v>
      </c>
      <c r="D780" s="4">
        <v>779</v>
      </c>
      <c r="E780" s="3">
        <f t="shared" ca="1" si="40"/>
        <v>0.54</v>
      </c>
      <c r="F780" s="4">
        <f t="shared" ca="1" si="41"/>
        <v>12</v>
      </c>
      <c r="G780" s="5">
        <f ca="1">Graphs!$E$5-Data!A780</f>
        <v>55</v>
      </c>
      <c r="H780" s="9">
        <f ca="1">C780-Graphs!$E$6</f>
        <v>-0.55000000000000004</v>
      </c>
      <c r="P780" t="e">
        <f ca="1">IF(E780&gt;=Graphs!$E$6,Data!F780,NA())</f>
        <v>#N/A</v>
      </c>
    </row>
    <row r="781" spans="1:16">
      <c r="A781" s="5">
        <f ca="1">CRITBINOM(Graphs!$E$5,Graphs!$C$5,RAND())</f>
        <v>43</v>
      </c>
      <c r="B781" s="2">
        <f t="shared" ca="1" si="39"/>
        <v>116</v>
      </c>
      <c r="C781" s="3">
        <f ca="1">ROUND(A781/Graphs!$E$5,3)</f>
        <v>0.43</v>
      </c>
      <c r="D781" s="4">
        <v>780</v>
      </c>
      <c r="E781" s="3">
        <f t="shared" ca="1" si="40"/>
        <v>0.54</v>
      </c>
      <c r="F781" s="4">
        <f t="shared" ca="1" si="41"/>
        <v>13</v>
      </c>
      <c r="G781" s="5">
        <f ca="1">Graphs!$E$5-Data!A781</f>
        <v>57</v>
      </c>
      <c r="H781" s="9">
        <f ca="1">C781-Graphs!$E$6</f>
        <v>-0.57000000000000006</v>
      </c>
      <c r="P781" t="e">
        <f ca="1">IF(E781&gt;=Graphs!$E$6,Data!F781,NA())</f>
        <v>#N/A</v>
      </c>
    </row>
    <row r="782" spans="1:16">
      <c r="A782" s="5">
        <f ca="1">CRITBINOM(Graphs!$E$5,Graphs!$C$5,RAND())</f>
        <v>54</v>
      </c>
      <c r="B782" s="2">
        <f t="shared" ca="1" si="39"/>
        <v>823</v>
      </c>
      <c r="C782" s="3">
        <f ca="1">ROUND(A782/Graphs!$E$5,3)</f>
        <v>0.54</v>
      </c>
      <c r="D782" s="4">
        <v>781</v>
      </c>
      <c r="E782" s="3">
        <f t="shared" ca="1" si="40"/>
        <v>0.54</v>
      </c>
      <c r="F782" s="4">
        <f t="shared" ca="1" si="41"/>
        <v>14</v>
      </c>
      <c r="G782" s="5">
        <f ca="1">Graphs!$E$5-Data!A782</f>
        <v>46</v>
      </c>
      <c r="H782" s="9">
        <f ca="1">C782-Graphs!$E$6</f>
        <v>-0.45999999999999996</v>
      </c>
      <c r="P782" t="e">
        <f ca="1">IF(E782&gt;=Graphs!$E$6,Data!F782,NA())</f>
        <v>#N/A</v>
      </c>
    </row>
    <row r="783" spans="1:16">
      <c r="A783" s="5">
        <f ca="1">CRITBINOM(Graphs!$E$5,Graphs!$C$5,RAND())</f>
        <v>45</v>
      </c>
      <c r="B783" s="2">
        <f t="shared" ca="1" si="39"/>
        <v>195</v>
      </c>
      <c r="C783" s="3">
        <f ca="1">ROUND(A783/Graphs!$E$5,3)</f>
        <v>0.45</v>
      </c>
      <c r="D783" s="4">
        <v>782</v>
      </c>
      <c r="E783" s="3">
        <f t="shared" ca="1" si="40"/>
        <v>0.54</v>
      </c>
      <c r="F783" s="4">
        <f t="shared" ca="1" si="41"/>
        <v>15</v>
      </c>
      <c r="G783" s="5">
        <f ca="1">Graphs!$E$5-Data!A783</f>
        <v>55</v>
      </c>
      <c r="H783" s="9">
        <f ca="1">C783-Graphs!$E$6</f>
        <v>-0.55000000000000004</v>
      </c>
      <c r="P783" t="e">
        <f ca="1">IF(E783&gt;=Graphs!$E$6,Data!F783,NA())</f>
        <v>#N/A</v>
      </c>
    </row>
    <row r="784" spans="1:16">
      <c r="A784" s="5">
        <f ca="1">CRITBINOM(Graphs!$E$5,Graphs!$C$5,RAND())</f>
        <v>48</v>
      </c>
      <c r="B784" s="2">
        <f t="shared" ca="1" si="39"/>
        <v>388</v>
      </c>
      <c r="C784" s="3">
        <f ca="1">ROUND(A784/Graphs!$E$5,3)</f>
        <v>0.48</v>
      </c>
      <c r="D784" s="4">
        <v>783</v>
      </c>
      <c r="E784" s="3">
        <f t="shared" ca="1" si="40"/>
        <v>0.54</v>
      </c>
      <c r="F784" s="4">
        <f t="shared" ca="1" si="41"/>
        <v>16</v>
      </c>
      <c r="G784" s="5">
        <f ca="1">Graphs!$E$5-Data!A784</f>
        <v>52</v>
      </c>
      <c r="H784" s="9">
        <f ca="1">C784-Graphs!$E$6</f>
        <v>-0.52</v>
      </c>
      <c r="P784" t="e">
        <f ca="1">IF(E784&gt;=Graphs!$E$6,Data!F784,NA())</f>
        <v>#N/A</v>
      </c>
    </row>
    <row r="785" spans="1:16">
      <c r="A785" s="5">
        <f ca="1">CRITBINOM(Graphs!$E$5,Graphs!$C$5,RAND())</f>
        <v>52</v>
      </c>
      <c r="B785" s="2">
        <f t="shared" ca="1" si="39"/>
        <v>693</v>
      </c>
      <c r="C785" s="3">
        <f ca="1">ROUND(A785/Graphs!$E$5,3)</f>
        <v>0.52</v>
      </c>
      <c r="D785" s="4">
        <v>784</v>
      </c>
      <c r="E785" s="3">
        <f t="shared" ca="1" si="40"/>
        <v>0.54</v>
      </c>
      <c r="F785" s="4">
        <f t="shared" ca="1" si="41"/>
        <v>17</v>
      </c>
      <c r="G785" s="5">
        <f ca="1">Graphs!$E$5-Data!A785</f>
        <v>48</v>
      </c>
      <c r="H785" s="9">
        <f ca="1">C785-Graphs!$E$6</f>
        <v>-0.48</v>
      </c>
      <c r="P785" t="e">
        <f ca="1">IF(E785&gt;=Graphs!$E$6,Data!F785,NA())</f>
        <v>#N/A</v>
      </c>
    </row>
    <row r="786" spans="1:16">
      <c r="A786" s="5">
        <f ca="1">CRITBINOM(Graphs!$E$5,Graphs!$C$5,RAND())</f>
        <v>53</v>
      </c>
      <c r="B786" s="2">
        <f t="shared" ca="1" si="39"/>
        <v>767</v>
      </c>
      <c r="C786" s="3">
        <f ca="1">ROUND(A786/Graphs!$E$5,3)</f>
        <v>0.53</v>
      </c>
      <c r="D786" s="4">
        <v>785</v>
      </c>
      <c r="E786" s="3">
        <f t="shared" ca="1" si="40"/>
        <v>0.54</v>
      </c>
      <c r="F786" s="4">
        <f t="shared" ca="1" si="41"/>
        <v>18</v>
      </c>
      <c r="G786" s="5">
        <f ca="1">Graphs!$E$5-Data!A786</f>
        <v>47</v>
      </c>
      <c r="H786" s="9">
        <f ca="1">C786-Graphs!$E$6</f>
        <v>-0.47</v>
      </c>
      <c r="P786" t="e">
        <f ca="1">IF(E786&gt;=Graphs!$E$6,Data!F786,NA())</f>
        <v>#N/A</v>
      </c>
    </row>
    <row r="787" spans="1:16">
      <c r="A787" s="5">
        <f ca="1">CRITBINOM(Graphs!$E$5,Graphs!$C$5,RAND())</f>
        <v>56</v>
      </c>
      <c r="B787" s="2">
        <f t="shared" ca="1" si="39"/>
        <v>912</v>
      </c>
      <c r="C787" s="3">
        <f ca="1">ROUND(A787/Graphs!$E$5,3)</f>
        <v>0.56000000000000005</v>
      </c>
      <c r="D787" s="4">
        <v>786</v>
      </c>
      <c r="E787" s="3">
        <f t="shared" ca="1" si="40"/>
        <v>0.54</v>
      </c>
      <c r="F787" s="4">
        <f t="shared" ca="1" si="41"/>
        <v>19</v>
      </c>
      <c r="G787" s="5">
        <f ca="1">Graphs!$E$5-Data!A787</f>
        <v>44</v>
      </c>
      <c r="H787" s="9">
        <f ca="1">C787-Graphs!$E$6</f>
        <v>-0.43999999999999995</v>
      </c>
      <c r="P787" t="e">
        <f ca="1">IF(E787&gt;=Graphs!$E$6,Data!F787,NA())</f>
        <v>#N/A</v>
      </c>
    </row>
    <row r="788" spans="1:16">
      <c r="A788" s="5">
        <f ca="1">CRITBINOM(Graphs!$E$5,Graphs!$C$5,RAND())</f>
        <v>57</v>
      </c>
      <c r="B788" s="2">
        <f t="shared" ca="1" si="39"/>
        <v>942</v>
      </c>
      <c r="C788" s="3">
        <f ca="1">ROUND(A788/Graphs!$E$5,3)</f>
        <v>0.56999999999999995</v>
      </c>
      <c r="D788" s="4">
        <v>787</v>
      </c>
      <c r="E788" s="3">
        <f t="shared" ca="1" si="40"/>
        <v>0.54</v>
      </c>
      <c r="F788" s="4">
        <f t="shared" ca="1" si="41"/>
        <v>20</v>
      </c>
      <c r="G788" s="5">
        <f ca="1">Graphs!$E$5-Data!A788</f>
        <v>43</v>
      </c>
      <c r="H788" s="9">
        <f ca="1">C788-Graphs!$E$6</f>
        <v>-0.43000000000000005</v>
      </c>
      <c r="P788" t="e">
        <f ca="1">IF(E788&gt;=Graphs!$E$6,Data!F788,NA())</f>
        <v>#N/A</v>
      </c>
    </row>
    <row r="789" spans="1:16">
      <c r="A789" s="5">
        <f ca="1">CRITBINOM(Graphs!$E$5,Graphs!$C$5,RAND())</f>
        <v>47</v>
      </c>
      <c r="B789" s="2">
        <f t="shared" ca="1" si="39"/>
        <v>303</v>
      </c>
      <c r="C789" s="3">
        <f ca="1">ROUND(A789/Graphs!$E$5,3)</f>
        <v>0.47</v>
      </c>
      <c r="D789" s="4">
        <v>788</v>
      </c>
      <c r="E789" s="3">
        <f t="shared" ca="1" si="40"/>
        <v>0.54</v>
      </c>
      <c r="F789" s="4">
        <f t="shared" ca="1" si="41"/>
        <v>21</v>
      </c>
      <c r="G789" s="5">
        <f ca="1">Graphs!$E$5-Data!A789</f>
        <v>53</v>
      </c>
      <c r="H789" s="9">
        <f ca="1">C789-Graphs!$E$6</f>
        <v>-0.53</v>
      </c>
      <c r="P789" t="e">
        <f ca="1">IF(E789&gt;=Graphs!$E$6,Data!F789,NA())</f>
        <v>#N/A</v>
      </c>
    </row>
    <row r="790" spans="1:16">
      <c r="A790" s="5">
        <f ca="1">CRITBINOM(Graphs!$E$5,Graphs!$C$5,RAND())</f>
        <v>58</v>
      </c>
      <c r="B790" s="2">
        <f t="shared" ca="1" si="39"/>
        <v>963</v>
      </c>
      <c r="C790" s="3">
        <f ca="1">ROUND(A790/Graphs!$E$5,3)</f>
        <v>0.57999999999999996</v>
      </c>
      <c r="D790" s="4">
        <v>789</v>
      </c>
      <c r="E790" s="3">
        <f t="shared" ca="1" si="40"/>
        <v>0.54</v>
      </c>
      <c r="F790" s="4">
        <f t="shared" ca="1" si="41"/>
        <v>22</v>
      </c>
      <c r="G790" s="5">
        <f ca="1">Graphs!$E$5-Data!A790</f>
        <v>42</v>
      </c>
      <c r="H790" s="9">
        <f ca="1">C790-Graphs!$E$6</f>
        <v>-0.42000000000000004</v>
      </c>
      <c r="P790" t="e">
        <f ca="1">IF(E790&gt;=Graphs!$E$6,Data!F790,NA())</f>
        <v>#N/A</v>
      </c>
    </row>
    <row r="791" spans="1:16">
      <c r="A791" s="5">
        <f ca="1">CRITBINOM(Graphs!$E$5,Graphs!$C$5,RAND())</f>
        <v>50</v>
      </c>
      <c r="B791" s="2">
        <f t="shared" ca="1" si="39"/>
        <v>559</v>
      </c>
      <c r="C791" s="3">
        <f ca="1">ROUND(A791/Graphs!$E$5,3)</f>
        <v>0.5</v>
      </c>
      <c r="D791" s="4">
        <v>790</v>
      </c>
      <c r="E791" s="3">
        <f t="shared" ca="1" si="40"/>
        <v>0.54</v>
      </c>
      <c r="F791" s="4">
        <f t="shared" ca="1" si="41"/>
        <v>23</v>
      </c>
      <c r="G791" s="5">
        <f ca="1">Graphs!$E$5-Data!A791</f>
        <v>50</v>
      </c>
      <c r="H791" s="9">
        <f ca="1">C791-Graphs!$E$6</f>
        <v>-0.5</v>
      </c>
      <c r="P791" t="e">
        <f ca="1">IF(E791&gt;=Graphs!$E$6,Data!F791,NA())</f>
        <v>#N/A</v>
      </c>
    </row>
    <row r="792" spans="1:16">
      <c r="A792" s="5">
        <f ca="1">CRITBINOM(Graphs!$E$5,Graphs!$C$5,RAND())</f>
        <v>56</v>
      </c>
      <c r="B792" s="2">
        <f t="shared" ca="1" si="39"/>
        <v>912</v>
      </c>
      <c r="C792" s="3">
        <f ca="1">ROUND(A792/Graphs!$E$5,3)</f>
        <v>0.56000000000000005</v>
      </c>
      <c r="D792" s="4">
        <v>791</v>
      </c>
      <c r="E792" s="3">
        <f t="shared" ca="1" si="40"/>
        <v>0.54</v>
      </c>
      <c r="F792" s="4">
        <f t="shared" ca="1" si="41"/>
        <v>24</v>
      </c>
      <c r="G792" s="5">
        <f ca="1">Graphs!$E$5-Data!A792</f>
        <v>44</v>
      </c>
      <c r="H792" s="9">
        <f ca="1">C792-Graphs!$E$6</f>
        <v>-0.43999999999999995</v>
      </c>
      <c r="P792" t="e">
        <f ca="1">IF(E792&gt;=Graphs!$E$6,Data!F792,NA())</f>
        <v>#N/A</v>
      </c>
    </row>
    <row r="793" spans="1:16">
      <c r="A793" s="5">
        <f ca="1">CRITBINOM(Graphs!$E$5,Graphs!$C$5,RAND())</f>
        <v>53</v>
      </c>
      <c r="B793" s="2">
        <f t="shared" ca="1" si="39"/>
        <v>767</v>
      </c>
      <c r="C793" s="3">
        <f ca="1">ROUND(A793/Graphs!$E$5,3)</f>
        <v>0.53</v>
      </c>
      <c r="D793" s="4">
        <v>792</v>
      </c>
      <c r="E793" s="3">
        <f t="shared" ca="1" si="40"/>
        <v>0.54</v>
      </c>
      <c r="F793" s="4">
        <f t="shared" ca="1" si="41"/>
        <v>25</v>
      </c>
      <c r="G793" s="5">
        <f ca="1">Graphs!$E$5-Data!A793</f>
        <v>47</v>
      </c>
      <c r="H793" s="9">
        <f ca="1">C793-Graphs!$E$6</f>
        <v>-0.47</v>
      </c>
      <c r="P793" t="e">
        <f ca="1">IF(E793&gt;=Graphs!$E$6,Data!F793,NA())</f>
        <v>#N/A</v>
      </c>
    </row>
    <row r="794" spans="1:16">
      <c r="A794" s="5">
        <f ca="1">CRITBINOM(Graphs!$E$5,Graphs!$C$5,RAND())</f>
        <v>54</v>
      </c>
      <c r="B794" s="2">
        <f t="shared" ca="1" si="39"/>
        <v>823</v>
      </c>
      <c r="C794" s="3">
        <f ca="1">ROUND(A794/Graphs!$E$5,3)</f>
        <v>0.54</v>
      </c>
      <c r="D794" s="4">
        <v>793</v>
      </c>
      <c r="E794" s="3">
        <f t="shared" ca="1" si="40"/>
        <v>0.54</v>
      </c>
      <c r="F794" s="4">
        <f t="shared" ca="1" si="41"/>
        <v>26</v>
      </c>
      <c r="G794" s="5">
        <f ca="1">Graphs!$E$5-Data!A794</f>
        <v>46</v>
      </c>
      <c r="H794" s="9">
        <f ca="1">C794-Graphs!$E$6</f>
        <v>-0.45999999999999996</v>
      </c>
      <c r="P794" t="e">
        <f ca="1">IF(E794&gt;=Graphs!$E$6,Data!F794,NA())</f>
        <v>#N/A</v>
      </c>
    </row>
    <row r="795" spans="1:16">
      <c r="A795" s="5">
        <f ca="1">CRITBINOM(Graphs!$E$5,Graphs!$C$5,RAND())</f>
        <v>50</v>
      </c>
      <c r="B795" s="2">
        <f t="shared" ca="1" si="39"/>
        <v>559</v>
      </c>
      <c r="C795" s="3">
        <f ca="1">ROUND(A795/Graphs!$E$5,3)</f>
        <v>0.5</v>
      </c>
      <c r="D795" s="4">
        <v>794</v>
      </c>
      <c r="E795" s="3">
        <f t="shared" ca="1" si="40"/>
        <v>0.54</v>
      </c>
      <c r="F795" s="4">
        <f t="shared" ca="1" si="41"/>
        <v>27</v>
      </c>
      <c r="G795" s="5">
        <f ca="1">Graphs!$E$5-Data!A795</f>
        <v>50</v>
      </c>
      <c r="H795" s="9">
        <f ca="1">C795-Graphs!$E$6</f>
        <v>-0.5</v>
      </c>
      <c r="P795" t="e">
        <f ca="1">IF(E795&gt;=Graphs!$E$6,Data!F795,NA())</f>
        <v>#N/A</v>
      </c>
    </row>
    <row r="796" spans="1:16">
      <c r="A796" s="5">
        <f ca="1">CRITBINOM(Graphs!$E$5,Graphs!$C$5,RAND())</f>
        <v>50</v>
      </c>
      <c r="B796" s="2">
        <f t="shared" ca="1" si="39"/>
        <v>559</v>
      </c>
      <c r="C796" s="3">
        <f ca="1">ROUND(A796/Graphs!$E$5,3)</f>
        <v>0.5</v>
      </c>
      <c r="D796" s="4">
        <v>795</v>
      </c>
      <c r="E796" s="3">
        <f t="shared" ca="1" si="40"/>
        <v>0.54</v>
      </c>
      <c r="F796" s="4">
        <f t="shared" ca="1" si="41"/>
        <v>28</v>
      </c>
      <c r="G796" s="5">
        <f ca="1">Graphs!$E$5-Data!A796</f>
        <v>50</v>
      </c>
      <c r="H796" s="9">
        <f ca="1">C796-Graphs!$E$6</f>
        <v>-0.5</v>
      </c>
      <c r="P796" t="e">
        <f ca="1">IF(E796&gt;=Graphs!$E$6,Data!F796,NA())</f>
        <v>#N/A</v>
      </c>
    </row>
    <row r="797" spans="1:16">
      <c r="A797" s="5">
        <f ca="1">CRITBINOM(Graphs!$E$5,Graphs!$C$5,RAND())</f>
        <v>51</v>
      </c>
      <c r="B797" s="2">
        <f t="shared" ca="1" si="39"/>
        <v>632</v>
      </c>
      <c r="C797" s="3">
        <f ca="1">ROUND(A797/Graphs!$E$5,3)</f>
        <v>0.51</v>
      </c>
      <c r="D797" s="4">
        <v>796</v>
      </c>
      <c r="E797" s="3">
        <f t="shared" ca="1" si="40"/>
        <v>0.54</v>
      </c>
      <c r="F797" s="4">
        <f t="shared" ca="1" si="41"/>
        <v>29</v>
      </c>
      <c r="G797" s="5">
        <f ca="1">Graphs!$E$5-Data!A797</f>
        <v>49</v>
      </c>
      <c r="H797" s="9">
        <f ca="1">C797-Graphs!$E$6</f>
        <v>-0.49</v>
      </c>
      <c r="P797" t="e">
        <f ca="1">IF(E797&gt;=Graphs!$E$6,Data!F797,NA())</f>
        <v>#N/A</v>
      </c>
    </row>
    <row r="798" spans="1:16">
      <c r="A798" s="5">
        <f ca="1">CRITBINOM(Graphs!$E$5,Graphs!$C$5,RAND())</f>
        <v>50</v>
      </c>
      <c r="B798" s="2">
        <f t="shared" ca="1" si="39"/>
        <v>559</v>
      </c>
      <c r="C798" s="3">
        <f ca="1">ROUND(A798/Graphs!$E$5,3)</f>
        <v>0.5</v>
      </c>
      <c r="D798" s="4">
        <v>797</v>
      </c>
      <c r="E798" s="3">
        <f t="shared" ca="1" si="40"/>
        <v>0.54</v>
      </c>
      <c r="F798" s="4">
        <f t="shared" ca="1" si="41"/>
        <v>30</v>
      </c>
      <c r="G798" s="5">
        <f ca="1">Graphs!$E$5-Data!A798</f>
        <v>50</v>
      </c>
      <c r="H798" s="9">
        <f ca="1">C798-Graphs!$E$6</f>
        <v>-0.5</v>
      </c>
      <c r="P798" t="e">
        <f ca="1">IF(E798&gt;=Graphs!$E$6,Data!F798,NA())</f>
        <v>#N/A</v>
      </c>
    </row>
    <row r="799" spans="1:16">
      <c r="A799" s="5">
        <f ca="1">CRITBINOM(Graphs!$E$5,Graphs!$C$5,RAND())</f>
        <v>43</v>
      </c>
      <c r="B799" s="2">
        <f t="shared" ca="1" si="39"/>
        <v>116</v>
      </c>
      <c r="C799" s="3">
        <f ca="1">ROUND(A799/Graphs!$E$5,3)</f>
        <v>0.43</v>
      </c>
      <c r="D799" s="4">
        <v>798</v>
      </c>
      <c r="E799" s="3">
        <f t="shared" ca="1" si="40"/>
        <v>0.54</v>
      </c>
      <c r="F799" s="4">
        <f t="shared" ca="1" si="41"/>
        <v>31</v>
      </c>
      <c r="G799" s="5">
        <f ca="1">Graphs!$E$5-Data!A799</f>
        <v>57</v>
      </c>
      <c r="H799" s="9">
        <f ca="1">C799-Graphs!$E$6</f>
        <v>-0.57000000000000006</v>
      </c>
      <c r="P799" t="e">
        <f ca="1">IF(E799&gt;=Graphs!$E$6,Data!F799,NA())</f>
        <v>#N/A</v>
      </c>
    </row>
    <row r="800" spans="1:16">
      <c r="A800" s="5">
        <f ca="1">CRITBINOM(Graphs!$E$5,Graphs!$C$5,RAND())</f>
        <v>49</v>
      </c>
      <c r="B800" s="2">
        <f t="shared" ca="1" si="39"/>
        <v>477</v>
      </c>
      <c r="C800" s="3">
        <f ca="1">ROUND(A800/Graphs!$E$5,3)</f>
        <v>0.49</v>
      </c>
      <c r="D800" s="4">
        <v>799</v>
      </c>
      <c r="E800" s="3">
        <f t="shared" ca="1" si="40"/>
        <v>0.54</v>
      </c>
      <c r="F800" s="4">
        <f t="shared" ca="1" si="41"/>
        <v>32</v>
      </c>
      <c r="G800" s="5">
        <f ca="1">Graphs!$E$5-Data!A800</f>
        <v>51</v>
      </c>
      <c r="H800" s="9">
        <f ca="1">C800-Graphs!$E$6</f>
        <v>-0.51</v>
      </c>
      <c r="P800" t="e">
        <f ca="1">IF(E800&gt;=Graphs!$E$6,Data!F800,NA())</f>
        <v>#N/A</v>
      </c>
    </row>
    <row r="801" spans="1:16">
      <c r="A801" s="5">
        <f ca="1">CRITBINOM(Graphs!$E$5,Graphs!$C$5,RAND())</f>
        <v>51</v>
      </c>
      <c r="B801" s="2">
        <f t="shared" ca="1" si="39"/>
        <v>632</v>
      </c>
      <c r="C801" s="3">
        <f ca="1">ROUND(A801/Graphs!$E$5,3)</f>
        <v>0.51</v>
      </c>
      <c r="D801" s="4">
        <v>800</v>
      </c>
      <c r="E801" s="3">
        <f t="shared" ca="1" si="40"/>
        <v>0.54</v>
      </c>
      <c r="F801" s="4">
        <f t="shared" ca="1" si="41"/>
        <v>33</v>
      </c>
      <c r="G801" s="5">
        <f ca="1">Graphs!$E$5-Data!A801</f>
        <v>49</v>
      </c>
      <c r="H801" s="9">
        <f ca="1">C801-Graphs!$E$6</f>
        <v>-0.49</v>
      </c>
      <c r="P801" t="e">
        <f ca="1">IF(E801&gt;=Graphs!$E$6,Data!F801,NA())</f>
        <v>#N/A</v>
      </c>
    </row>
    <row r="802" spans="1:16">
      <c r="A802" s="5">
        <f ca="1">CRITBINOM(Graphs!$E$5,Graphs!$C$5,RAND())</f>
        <v>48</v>
      </c>
      <c r="B802" s="2">
        <f t="shared" ca="1" si="39"/>
        <v>388</v>
      </c>
      <c r="C802" s="3">
        <f ca="1">ROUND(A802/Graphs!$E$5,3)</f>
        <v>0.48</v>
      </c>
      <c r="D802" s="4">
        <v>801</v>
      </c>
      <c r="E802" s="3">
        <f t="shared" ca="1" si="40"/>
        <v>0.54</v>
      </c>
      <c r="F802" s="4">
        <f t="shared" ca="1" si="41"/>
        <v>34</v>
      </c>
      <c r="G802" s="5">
        <f ca="1">Graphs!$E$5-Data!A802</f>
        <v>52</v>
      </c>
      <c r="H802" s="9">
        <f ca="1">C802-Graphs!$E$6</f>
        <v>-0.52</v>
      </c>
      <c r="P802" t="e">
        <f ca="1">IF(E802&gt;=Graphs!$E$6,Data!F802,NA())</f>
        <v>#N/A</v>
      </c>
    </row>
    <row r="803" spans="1:16">
      <c r="A803" s="5">
        <f ca="1">CRITBINOM(Graphs!$E$5,Graphs!$C$5,RAND())</f>
        <v>42</v>
      </c>
      <c r="B803" s="2">
        <f t="shared" ca="1" si="39"/>
        <v>77</v>
      </c>
      <c r="C803" s="3">
        <f ca="1">ROUND(A803/Graphs!$E$5,3)</f>
        <v>0.42</v>
      </c>
      <c r="D803" s="4">
        <v>802</v>
      </c>
      <c r="E803" s="3">
        <f t="shared" ca="1" si="40"/>
        <v>0.54</v>
      </c>
      <c r="F803" s="4">
        <f t="shared" ca="1" si="41"/>
        <v>35</v>
      </c>
      <c r="G803" s="5">
        <f ca="1">Graphs!$E$5-Data!A803</f>
        <v>58</v>
      </c>
      <c r="H803" s="9">
        <f ca="1">C803-Graphs!$E$6</f>
        <v>-0.58000000000000007</v>
      </c>
      <c r="P803" t="e">
        <f ca="1">IF(E803&gt;=Graphs!$E$6,Data!F803,NA())</f>
        <v>#N/A</v>
      </c>
    </row>
    <row r="804" spans="1:16">
      <c r="A804" s="5">
        <f ca="1">CRITBINOM(Graphs!$E$5,Graphs!$C$5,RAND())</f>
        <v>44</v>
      </c>
      <c r="B804" s="2">
        <f t="shared" ca="1" si="39"/>
        <v>151</v>
      </c>
      <c r="C804" s="3">
        <f ca="1">ROUND(A804/Graphs!$E$5,3)</f>
        <v>0.44</v>
      </c>
      <c r="D804" s="4">
        <v>803</v>
      </c>
      <c r="E804" s="3">
        <f t="shared" ca="1" si="40"/>
        <v>0.54</v>
      </c>
      <c r="F804" s="4">
        <f t="shared" ca="1" si="41"/>
        <v>36</v>
      </c>
      <c r="G804" s="5">
        <f ca="1">Graphs!$E$5-Data!A804</f>
        <v>56</v>
      </c>
      <c r="H804" s="9">
        <f ca="1">C804-Graphs!$E$6</f>
        <v>-0.56000000000000005</v>
      </c>
      <c r="P804" t="e">
        <f ca="1">IF(E804&gt;=Graphs!$E$6,Data!F804,NA())</f>
        <v>#N/A</v>
      </c>
    </row>
    <row r="805" spans="1:16">
      <c r="A805" s="5">
        <f ca="1">CRITBINOM(Graphs!$E$5,Graphs!$C$5,RAND())</f>
        <v>46</v>
      </c>
      <c r="B805" s="2">
        <f t="shared" ca="1" si="39"/>
        <v>246</v>
      </c>
      <c r="C805" s="3">
        <f ca="1">ROUND(A805/Graphs!$E$5,3)</f>
        <v>0.46</v>
      </c>
      <c r="D805" s="4">
        <v>804</v>
      </c>
      <c r="E805" s="3">
        <f t="shared" ca="1" si="40"/>
        <v>0.54</v>
      </c>
      <c r="F805" s="4">
        <f t="shared" ca="1" si="41"/>
        <v>37</v>
      </c>
      <c r="G805" s="5">
        <f ca="1">Graphs!$E$5-Data!A805</f>
        <v>54</v>
      </c>
      <c r="H805" s="9">
        <f ca="1">C805-Graphs!$E$6</f>
        <v>-0.54</v>
      </c>
      <c r="P805" t="e">
        <f ca="1">IF(E805&gt;=Graphs!$E$6,Data!F805,NA())</f>
        <v>#N/A</v>
      </c>
    </row>
    <row r="806" spans="1:16">
      <c r="A806" s="5">
        <f ca="1">CRITBINOM(Graphs!$E$5,Graphs!$C$5,RAND())</f>
        <v>45</v>
      </c>
      <c r="B806" s="2">
        <f t="shared" ca="1" si="39"/>
        <v>195</v>
      </c>
      <c r="C806" s="3">
        <f ca="1">ROUND(A806/Graphs!$E$5,3)</f>
        <v>0.45</v>
      </c>
      <c r="D806" s="4">
        <v>805</v>
      </c>
      <c r="E806" s="3">
        <f t="shared" ca="1" si="40"/>
        <v>0.54</v>
      </c>
      <c r="F806" s="4">
        <f t="shared" ca="1" si="41"/>
        <v>38</v>
      </c>
      <c r="G806" s="5">
        <f ca="1">Graphs!$E$5-Data!A806</f>
        <v>55</v>
      </c>
      <c r="H806" s="9">
        <f ca="1">C806-Graphs!$E$6</f>
        <v>-0.55000000000000004</v>
      </c>
      <c r="P806" t="e">
        <f ca="1">IF(E806&gt;=Graphs!$E$6,Data!F806,NA())</f>
        <v>#N/A</v>
      </c>
    </row>
    <row r="807" spans="1:16">
      <c r="A807" s="5">
        <f ca="1">CRITBINOM(Graphs!$E$5,Graphs!$C$5,RAND())</f>
        <v>46</v>
      </c>
      <c r="B807" s="2">
        <f t="shared" ca="1" si="39"/>
        <v>246</v>
      </c>
      <c r="C807" s="3">
        <f ca="1">ROUND(A807/Graphs!$E$5,3)</f>
        <v>0.46</v>
      </c>
      <c r="D807" s="4">
        <v>806</v>
      </c>
      <c r="E807" s="3">
        <f t="shared" ca="1" si="40"/>
        <v>0.54</v>
      </c>
      <c r="F807" s="4">
        <f t="shared" ca="1" si="41"/>
        <v>39</v>
      </c>
      <c r="G807" s="5">
        <f ca="1">Graphs!$E$5-Data!A807</f>
        <v>54</v>
      </c>
      <c r="H807" s="9">
        <f ca="1">C807-Graphs!$E$6</f>
        <v>-0.54</v>
      </c>
      <c r="P807" t="e">
        <f ca="1">IF(E807&gt;=Graphs!$E$6,Data!F807,NA())</f>
        <v>#N/A</v>
      </c>
    </row>
    <row r="808" spans="1:16">
      <c r="A808" s="5">
        <f ca="1">CRITBINOM(Graphs!$E$5,Graphs!$C$5,RAND())</f>
        <v>49</v>
      </c>
      <c r="B808" s="2">
        <f t="shared" ca="1" si="39"/>
        <v>477</v>
      </c>
      <c r="C808" s="3">
        <f ca="1">ROUND(A808/Graphs!$E$5,3)</f>
        <v>0.49</v>
      </c>
      <c r="D808" s="4">
        <v>807</v>
      </c>
      <c r="E808" s="3">
        <f t="shared" ca="1" si="40"/>
        <v>0.54</v>
      </c>
      <c r="F808" s="4">
        <f t="shared" ca="1" si="41"/>
        <v>40</v>
      </c>
      <c r="G808" s="5">
        <f ca="1">Graphs!$E$5-Data!A808</f>
        <v>51</v>
      </c>
      <c r="H808" s="9">
        <f ca="1">C808-Graphs!$E$6</f>
        <v>-0.51</v>
      </c>
      <c r="P808" t="e">
        <f ca="1">IF(E808&gt;=Graphs!$E$6,Data!F808,NA())</f>
        <v>#N/A</v>
      </c>
    </row>
    <row r="809" spans="1:16">
      <c r="A809" s="5">
        <f ca="1">CRITBINOM(Graphs!$E$5,Graphs!$C$5,RAND())</f>
        <v>51</v>
      </c>
      <c r="B809" s="2">
        <f t="shared" ca="1" si="39"/>
        <v>632</v>
      </c>
      <c r="C809" s="3">
        <f ca="1">ROUND(A809/Graphs!$E$5,3)</f>
        <v>0.51</v>
      </c>
      <c r="D809" s="4">
        <v>808</v>
      </c>
      <c r="E809" s="3">
        <f t="shared" ca="1" si="40"/>
        <v>0.54</v>
      </c>
      <c r="F809" s="4">
        <f t="shared" ca="1" si="41"/>
        <v>41</v>
      </c>
      <c r="G809" s="5">
        <f ca="1">Graphs!$E$5-Data!A809</f>
        <v>49</v>
      </c>
      <c r="H809" s="9">
        <f ca="1">C809-Graphs!$E$6</f>
        <v>-0.49</v>
      </c>
      <c r="P809" t="e">
        <f ca="1">IF(E809&gt;=Graphs!$E$6,Data!F809,NA())</f>
        <v>#N/A</v>
      </c>
    </row>
    <row r="810" spans="1:16">
      <c r="A810" s="5">
        <f ca="1">CRITBINOM(Graphs!$E$5,Graphs!$C$5,RAND())</f>
        <v>43</v>
      </c>
      <c r="B810" s="2">
        <f t="shared" ca="1" si="39"/>
        <v>116</v>
      </c>
      <c r="C810" s="3">
        <f ca="1">ROUND(A810/Graphs!$E$5,3)</f>
        <v>0.43</v>
      </c>
      <c r="D810" s="4">
        <v>809</v>
      </c>
      <c r="E810" s="3">
        <f t="shared" ca="1" si="40"/>
        <v>0.54</v>
      </c>
      <c r="F810" s="4">
        <f t="shared" ca="1" si="41"/>
        <v>42</v>
      </c>
      <c r="G810" s="5">
        <f ca="1">Graphs!$E$5-Data!A810</f>
        <v>57</v>
      </c>
      <c r="H810" s="9">
        <f ca="1">C810-Graphs!$E$6</f>
        <v>-0.57000000000000006</v>
      </c>
      <c r="P810" t="e">
        <f ca="1">IF(E810&gt;=Graphs!$E$6,Data!F810,NA())</f>
        <v>#N/A</v>
      </c>
    </row>
    <row r="811" spans="1:16">
      <c r="A811" s="5">
        <f ca="1">CRITBINOM(Graphs!$E$5,Graphs!$C$5,RAND())</f>
        <v>53</v>
      </c>
      <c r="B811" s="2">
        <f t="shared" ca="1" si="39"/>
        <v>767</v>
      </c>
      <c r="C811" s="3">
        <f ca="1">ROUND(A811/Graphs!$E$5,3)</f>
        <v>0.53</v>
      </c>
      <c r="D811" s="4">
        <v>810</v>
      </c>
      <c r="E811" s="3">
        <f t="shared" ca="1" si="40"/>
        <v>0.54</v>
      </c>
      <c r="F811" s="4">
        <f t="shared" ca="1" si="41"/>
        <v>43</v>
      </c>
      <c r="G811" s="5">
        <f ca="1">Graphs!$E$5-Data!A811</f>
        <v>47</v>
      </c>
      <c r="H811" s="9">
        <f ca="1">C811-Graphs!$E$6</f>
        <v>-0.47</v>
      </c>
      <c r="P811" t="e">
        <f ca="1">IF(E811&gt;=Graphs!$E$6,Data!F811,NA())</f>
        <v>#N/A</v>
      </c>
    </row>
    <row r="812" spans="1:16">
      <c r="A812" s="5">
        <f ca="1">CRITBINOM(Graphs!$E$5,Graphs!$C$5,RAND())</f>
        <v>47</v>
      </c>
      <c r="B812" s="2">
        <f t="shared" ca="1" si="39"/>
        <v>303</v>
      </c>
      <c r="C812" s="3">
        <f ca="1">ROUND(A812/Graphs!$E$5,3)</f>
        <v>0.47</v>
      </c>
      <c r="D812" s="4">
        <v>811</v>
      </c>
      <c r="E812" s="3">
        <f t="shared" ca="1" si="40"/>
        <v>0.54</v>
      </c>
      <c r="F812" s="4">
        <f t="shared" ca="1" si="41"/>
        <v>44</v>
      </c>
      <c r="G812" s="5">
        <f ca="1">Graphs!$E$5-Data!A812</f>
        <v>53</v>
      </c>
      <c r="H812" s="9">
        <f ca="1">C812-Graphs!$E$6</f>
        <v>-0.53</v>
      </c>
      <c r="P812" t="e">
        <f ca="1">IF(E812&gt;=Graphs!$E$6,Data!F812,NA())</f>
        <v>#N/A</v>
      </c>
    </row>
    <row r="813" spans="1:16">
      <c r="A813" s="5">
        <f ca="1">CRITBINOM(Graphs!$E$5,Graphs!$C$5,RAND())</f>
        <v>54</v>
      </c>
      <c r="B813" s="2">
        <f t="shared" ca="1" si="39"/>
        <v>823</v>
      </c>
      <c r="C813" s="3">
        <f ca="1">ROUND(A813/Graphs!$E$5,3)</f>
        <v>0.54</v>
      </c>
      <c r="D813" s="4">
        <v>812</v>
      </c>
      <c r="E813" s="3">
        <f t="shared" ca="1" si="40"/>
        <v>0.54</v>
      </c>
      <c r="F813" s="4">
        <f t="shared" ca="1" si="41"/>
        <v>45</v>
      </c>
      <c r="G813" s="5">
        <f ca="1">Graphs!$E$5-Data!A813</f>
        <v>46</v>
      </c>
      <c r="H813" s="9">
        <f ca="1">C813-Graphs!$E$6</f>
        <v>-0.45999999999999996</v>
      </c>
      <c r="P813" t="e">
        <f ca="1">IF(E813&gt;=Graphs!$E$6,Data!F813,NA())</f>
        <v>#N/A</v>
      </c>
    </row>
    <row r="814" spans="1:16">
      <c r="A814" s="5">
        <f ca="1">CRITBINOM(Graphs!$E$5,Graphs!$C$5,RAND())</f>
        <v>48</v>
      </c>
      <c r="B814" s="2">
        <f t="shared" ca="1" si="39"/>
        <v>388</v>
      </c>
      <c r="C814" s="3">
        <f ca="1">ROUND(A814/Graphs!$E$5,3)</f>
        <v>0.48</v>
      </c>
      <c r="D814" s="4">
        <v>813</v>
      </c>
      <c r="E814" s="3">
        <f t="shared" ca="1" si="40"/>
        <v>0.54</v>
      </c>
      <c r="F814" s="4">
        <f t="shared" ca="1" si="41"/>
        <v>46</v>
      </c>
      <c r="G814" s="5">
        <f ca="1">Graphs!$E$5-Data!A814</f>
        <v>52</v>
      </c>
      <c r="H814" s="9">
        <f ca="1">C814-Graphs!$E$6</f>
        <v>-0.52</v>
      </c>
      <c r="P814" t="e">
        <f ca="1">IF(E814&gt;=Graphs!$E$6,Data!F814,NA())</f>
        <v>#N/A</v>
      </c>
    </row>
    <row r="815" spans="1:16">
      <c r="A815" s="5">
        <f ca="1">CRITBINOM(Graphs!$E$5,Graphs!$C$5,RAND())</f>
        <v>52</v>
      </c>
      <c r="B815" s="2">
        <f t="shared" ca="1" si="39"/>
        <v>693</v>
      </c>
      <c r="C815" s="3">
        <f ca="1">ROUND(A815/Graphs!$E$5,3)</f>
        <v>0.52</v>
      </c>
      <c r="D815" s="4">
        <v>814</v>
      </c>
      <c r="E815" s="3">
        <f t="shared" ca="1" si="40"/>
        <v>0.54</v>
      </c>
      <c r="F815" s="4">
        <f t="shared" ca="1" si="41"/>
        <v>47</v>
      </c>
      <c r="G815" s="5">
        <f ca="1">Graphs!$E$5-Data!A815</f>
        <v>48</v>
      </c>
      <c r="H815" s="9">
        <f ca="1">C815-Graphs!$E$6</f>
        <v>-0.48</v>
      </c>
      <c r="P815" t="e">
        <f ca="1">IF(E815&gt;=Graphs!$E$6,Data!F815,NA())</f>
        <v>#N/A</v>
      </c>
    </row>
    <row r="816" spans="1:16">
      <c r="A816" s="5">
        <f ca="1">CRITBINOM(Graphs!$E$5,Graphs!$C$5,RAND())</f>
        <v>50</v>
      </c>
      <c r="B816" s="2">
        <f t="shared" ca="1" si="39"/>
        <v>559</v>
      </c>
      <c r="C816" s="3">
        <f ca="1">ROUND(A816/Graphs!$E$5,3)</f>
        <v>0.5</v>
      </c>
      <c r="D816" s="4">
        <v>815</v>
      </c>
      <c r="E816" s="3">
        <f t="shared" ca="1" si="40"/>
        <v>0.54</v>
      </c>
      <c r="F816" s="4">
        <f t="shared" ca="1" si="41"/>
        <v>48</v>
      </c>
      <c r="G816" s="5">
        <f ca="1">Graphs!$E$5-Data!A816</f>
        <v>50</v>
      </c>
      <c r="H816" s="9">
        <f ca="1">C816-Graphs!$E$6</f>
        <v>-0.5</v>
      </c>
      <c r="P816" t="e">
        <f ca="1">IF(E816&gt;=Graphs!$E$6,Data!F816,NA())</f>
        <v>#N/A</v>
      </c>
    </row>
    <row r="817" spans="1:16">
      <c r="A817" s="5">
        <f ca="1">CRITBINOM(Graphs!$E$5,Graphs!$C$5,RAND())</f>
        <v>37</v>
      </c>
      <c r="B817" s="2">
        <f t="shared" ca="1" si="39"/>
        <v>7</v>
      </c>
      <c r="C817" s="3">
        <f ca="1">ROUND(A817/Graphs!$E$5,3)</f>
        <v>0.37</v>
      </c>
      <c r="D817" s="4">
        <v>816</v>
      </c>
      <c r="E817" s="3">
        <f t="shared" ca="1" si="40"/>
        <v>0.54</v>
      </c>
      <c r="F817" s="4">
        <f t="shared" ca="1" si="41"/>
        <v>49</v>
      </c>
      <c r="G817" s="5">
        <f ca="1">Graphs!$E$5-Data!A817</f>
        <v>63</v>
      </c>
      <c r="H817" s="9">
        <f ca="1">C817-Graphs!$E$6</f>
        <v>-0.63</v>
      </c>
      <c r="P817" t="e">
        <f ca="1">IF(E817&gt;=Graphs!$E$6,Data!F817,NA())</f>
        <v>#N/A</v>
      </c>
    </row>
    <row r="818" spans="1:16">
      <c r="A818" s="5">
        <f ca="1">CRITBINOM(Graphs!$E$5,Graphs!$C$5,RAND())</f>
        <v>52</v>
      </c>
      <c r="B818" s="2">
        <f t="shared" ca="1" si="39"/>
        <v>693</v>
      </c>
      <c r="C818" s="3">
        <f ca="1">ROUND(A818/Graphs!$E$5,3)</f>
        <v>0.52</v>
      </c>
      <c r="D818" s="4">
        <v>817</v>
      </c>
      <c r="E818" s="3">
        <f t="shared" ca="1" si="40"/>
        <v>0.54</v>
      </c>
      <c r="F818" s="4">
        <f t="shared" ca="1" si="41"/>
        <v>50</v>
      </c>
      <c r="G818" s="5">
        <f ca="1">Graphs!$E$5-Data!A818</f>
        <v>48</v>
      </c>
      <c r="H818" s="9">
        <f ca="1">C818-Graphs!$E$6</f>
        <v>-0.48</v>
      </c>
      <c r="P818" t="e">
        <f ca="1">IF(E818&gt;=Graphs!$E$6,Data!F818,NA())</f>
        <v>#N/A</v>
      </c>
    </row>
    <row r="819" spans="1:16">
      <c r="A819" s="5">
        <f ca="1">CRITBINOM(Graphs!$E$5,Graphs!$C$5,RAND())</f>
        <v>57</v>
      </c>
      <c r="B819" s="2">
        <f t="shared" ca="1" si="39"/>
        <v>942</v>
      </c>
      <c r="C819" s="3">
        <f ca="1">ROUND(A819/Graphs!$E$5,3)</f>
        <v>0.56999999999999995</v>
      </c>
      <c r="D819" s="4">
        <v>818</v>
      </c>
      <c r="E819" s="3">
        <f t="shared" ca="1" si="40"/>
        <v>0.54</v>
      </c>
      <c r="F819" s="4">
        <f t="shared" ca="1" si="41"/>
        <v>51</v>
      </c>
      <c r="G819" s="5">
        <f ca="1">Graphs!$E$5-Data!A819</f>
        <v>43</v>
      </c>
      <c r="H819" s="9">
        <f ca="1">C819-Graphs!$E$6</f>
        <v>-0.43000000000000005</v>
      </c>
      <c r="P819" t="e">
        <f ca="1">IF(E819&gt;=Graphs!$E$6,Data!F819,NA())</f>
        <v>#N/A</v>
      </c>
    </row>
    <row r="820" spans="1:16">
      <c r="A820" s="5">
        <f ca="1">CRITBINOM(Graphs!$E$5,Graphs!$C$5,RAND())</f>
        <v>50</v>
      </c>
      <c r="B820" s="2">
        <f t="shared" ca="1" si="39"/>
        <v>559</v>
      </c>
      <c r="C820" s="3">
        <f ca="1">ROUND(A820/Graphs!$E$5,3)</f>
        <v>0.5</v>
      </c>
      <c r="D820" s="4">
        <v>819</v>
      </c>
      <c r="E820" s="3">
        <f t="shared" ca="1" si="40"/>
        <v>0.54</v>
      </c>
      <c r="F820" s="4">
        <f t="shared" ca="1" si="41"/>
        <v>52</v>
      </c>
      <c r="G820" s="5">
        <f ca="1">Graphs!$E$5-Data!A820</f>
        <v>50</v>
      </c>
      <c r="H820" s="9">
        <f ca="1">C820-Graphs!$E$6</f>
        <v>-0.5</v>
      </c>
      <c r="P820" t="e">
        <f ca="1">IF(E820&gt;=Graphs!$E$6,Data!F820,NA())</f>
        <v>#N/A</v>
      </c>
    </row>
    <row r="821" spans="1:16">
      <c r="A821" s="5">
        <f ca="1">CRITBINOM(Graphs!$E$5,Graphs!$C$5,RAND())</f>
        <v>52</v>
      </c>
      <c r="B821" s="2">
        <f t="shared" ca="1" si="39"/>
        <v>693</v>
      </c>
      <c r="C821" s="3">
        <f ca="1">ROUND(A821/Graphs!$E$5,3)</f>
        <v>0.52</v>
      </c>
      <c r="D821" s="4">
        <v>820</v>
      </c>
      <c r="E821" s="3">
        <f t="shared" ca="1" si="40"/>
        <v>0.54</v>
      </c>
      <c r="F821" s="4">
        <f t="shared" ca="1" si="41"/>
        <v>53</v>
      </c>
      <c r="G821" s="5">
        <f ca="1">Graphs!$E$5-Data!A821</f>
        <v>48</v>
      </c>
      <c r="H821" s="9">
        <f ca="1">C821-Graphs!$E$6</f>
        <v>-0.48</v>
      </c>
      <c r="P821" t="e">
        <f ca="1">IF(E821&gt;=Graphs!$E$6,Data!F821,NA())</f>
        <v>#N/A</v>
      </c>
    </row>
    <row r="822" spans="1:16">
      <c r="A822" s="5">
        <f ca="1">CRITBINOM(Graphs!$E$5,Graphs!$C$5,RAND())</f>
        <v>51</v>
      </c>
      <c r="B822" s="2">
        <f t="shared" ca="1" si="39"/>
        <v>632</v>
      </c>
      <c r="C822" s="3">
        <f ca="1">ROUND(A822/Graphs!$E$5,3)</f>
        <v>0.51</v>
      </c>
      <c r="D822" s="4">
        <v>821</v>
      </c>
      <c r="E822" s="3">
        <f t="shared" ca="1" si="40"/>
        <v>0.54</v>
      </c>
      <c r="F822" s="4">
        <f t="shared" ca="1" si="41"/>
        <v>54</v>
      </c>
      <c r="G822" s="5">
        <f ca="1">Graphs!$E$5-Data!A822</f>
        <v>49</v>
      </c>
      <c r="H822" s="9">
        <f ca="1">C822-Graphs!$E$6</f>
        <v>-0.49</v>
      </c>
      <c r="P822" t="e">
        <f ca="1">IF(E822&gt;=Graphs!$E$6,Data!F822,NA())</f>
        <v>#N/A</v>
      </c>
    </row>
    <row r="823" spans="1:16">
      <c r="A823" s="5">
        <f ca="1">CRITBINOM(Graphs!$E$5,Graphs!$C$5,RAND())</f>
        <v>56</v>
      </c>
      <c r="B823" s="2">
        <f t="shared" ca="1" si="39"/>
        <v>912</v>
      </c>
      <c r="C823" s="3">
        <f ca="1">ROUND(A823/Graphs!$E$5,3)</f>
        <v>0.56000000000000005</v>
      </c>
      <c r="D823" s="4">
        <v>822</v>
      </c>
      <c r="E823" s="3">
        <f t="shared" ca="1" si="40"/>
        <v>0.54</v>
      </c>
      <c r="F823" s="4">
        <f t="shared" ca="1" si="41"/>
        <v>55</v>
      </c>
      <c r="G823" s="5">
        <f ca="1">Graphs!$E$5-Data!A823</f>
        <v>44</v>
      </c>
      <c r="H823" s="9">
        <f ca="1">C823-Graphs!$E$6</f>
        <v>-0.43999999999999995</v>
      </c>
      <c r="P823" t="e">
        <f ca="1">IF(E823&gt;=Graphs!$E$6,Data!F823,NA())</f>
        <v>#N/A</v>
      </c>
    </row>
    <row r="824" spans="1:16">
      <c r="A824" s="5">
        <f ca="1">CRITBINOM(Graphs!$E$5,Graphs!$C$5,RAND())</f>
        <v>55</v>
      </c>
      <c r="B824" s="2">
        <f t="shared" ca="1" si="39"/>
        <v>871</v>
      </c>
      <c r="C824" s="3">
        <f ca="1">ROUND(A824/Graphs!$E$5,3)</f>
        <v>0.55000000000000004</v>
      </c>
      <c r="D824" s="4">
        <v>823</v>
      </c>
      <c r="E824" s="3">
        <f t="shared" ca="1" si="40"/>
        <v>0.54</v>
      </c>
      <c r="F824" s="4">
        <f t="shared" ca="1" si="41"/>
        <v>56</v>
      </c>
      <c r="G824" s="5">
        <f ca="1">Graphs!$E$5-Data!A824</f>
        <v>45</v>
      </c>
      <c r="H824" s="9">
        <f ca="1">C824-Graphs!$E$6</f>
        <v>-0.44999999999999996</v>
      </c>
      <c r="P824" t="e">
        <f ca="1">IF(E824&gt;=Graphs!$E$6,Data!F824,NA())</f>
        <v>#N/A</v>
      </c>
    </row>
    <row r="825" spans="1:16">
      <c r="A825" s="5">
        <f ca="1">CRITBINOM(Graphs!$E$5,Graphs!$C$5,RAND())</f>
        <v>49</v>
      </c>
      <c r="B825" s="2">
        <f t="shared" ca="1" si="39"/>
        <v>477</v>
      </c>
      <c r="C825" s="3">
        <f ca="1">ROUND(A825/Graphs!$E$5,3)</f>
        <v>0.49</v>
      </c>
      <c r="D825" s="4">
        <v>824</v>
      </c>
      <c r="E825" s="3">
        <f t="shared" ca="1" si="40"/>
        <v>0.55000000000000004</v>
      </c>
      <c r="F825" s="4">
        <f t="shared" ca="1" si="41"/>
        <v>1</v>
      </c>
      <c r="G825" s="5">
        <f ca="1">Graphs!$E$5-Data!A825</f>
        <v>51</v>
      </c>
      <c r="H825" s="9">
        <f ca="1">C825-Graphs!$E$6</f>
        <v>-0.51</v>
      </c>
      <c r="P825" t="e">
        <f ca="1">IF(E825&gt;=Graphs!$E$6,Data!F825,NA())</f>
        <v>#N/A</v>
      </c>
    </row>
    <row r="826" spans="1:16">
      <c r="A826" s="5">
        <f ca="1">CRITBINOM(Graphs!$E$5,Graphs!$C$5,RAND())</f>
        <v>48</v>
      </c>
      <c r="B826" s="2">
        <f t="shared" ca="1" si="39"/>
        <v>388</v>
      </c>
      <c r="C826" s="3">
        <f ca="1">ROUND(A826/Graphs!$E$5,3)</f>
        <v>0.48</v>
      </c>
      <c r="D826" s="4">
        <v>825</v>
      </c>
      <c r="E826" s="3">
        <f t="shared" ca="1" si="40"/>
        <v>0.55000000000000004</v>
      </c>
      <c r="F826" s="4">
        <f t="shared" ca="1" si="41"/>
        <v>2</v>
      </c>
      <c r="G826" s="5">
        <f ca="1">Graphs!$E$5-Data!A826</f>
        <v>52</v>
      </c>
      <c r="H826" s="9">
        <f ca="1">C826-Graphs!$E$6</f>
        <v>-0.52</v>
      </c>
      <c r="P826" t="e">
        <f ca="1">IF(E826&gt;=Graphs!$E$6,Data!F826,NA())</f>
        <v>#N/A</v>
      </c>
    </row>
    <row r="827" spans="1:16">
      <c r="A827" s="5">
        <f ca="1">CRITBINOM(Graphs!$E$5,Graphs!$C$5,RAND())</f>
        <v>50</v>
      </c>
      <c r="B827" s="2">
        <f t="shared" ca="1" si="39"/>
        <v>559</v>
      </c>
      <c r="C827" s="3">
        <f ca="1">ROUND(A827/Graphs!$E$5,3)</f>
        <v>0.5</v>
      </c>
      <c r="D827" s="4">
        <v>826</v>
      </c>
      <c r="E827" s="3">
        <f t="shared" ca="1" si="40"/>
        <v>0.55000000000000004</v>
      </c>
      <c r="F827" s="4">
        <f t="shared" ca="1" si="41"/>
        <v>3</v>
      </c>
      <c r="G827" s="5">
        <f ca="1">Graphs!$E$5-Data!A827</f>
        <v>50</v>
      </c>
      <c r="H827" s="9">
        <f ca="1">C827-Graphs!$E$6</f>
        <v>-0.5</v>
      </c>
      <c r="P827" t="e">
        <f ca="1">IF(E827&gt;=Graphs!$E$6,Data!F827,NA())</f>
        <v>#N/A</v>
      </c>
    </row>
    <row r="828" spans="1:16">
      <c r="A828" s="5">
        <f ca="1">CRITBINOM(Graphs!$E$5,Graphs!$C$5,RAND())</f>
        <v>46</v>
      </c>
      <c r="B828" s="2">
        <f t="shared" ca="1" si="39"/>
        <v>246</v>
      </c>
      <c r="C828" s="3">
        <f ca="1">ROUND(A828/Graphs!$E$5,3)</f>
        <v>0.46</v>
      </c>
      <c r="D828" s="4">
        <v>827</v>
      </c>
      <c r="E828" s="3">
        <f t="shared" ca="1" si="40"/>
        <v>0.55000000000000004</v>
      </c>
      <c r="F828" s="4">
        <f t="shared" ca="1" si="41"/>
        <v>4</v>
      </c>
      <c r="G828" s="5">
        <f ca="1">Graphs!$E$5-Data!A828</f>
        <v>54</v>
      </c>
      <c r="H828" s="9">
        <f ca="1">C828-Graphs!$E$6</f>
        <v>-0.54</v>
      </c>
      <c r="P828" t="e">
        <f ca="1">IF(E828&gt;=Graphs!$E$6,Data!F828,NA())</f>
        <v>#N/A</v>
      </c>
    </row>
    <row r="829" spans="1:16">
      <c r="A829" s="5">
        <f ca="1">CRITBINOM(Graphs!$E$5,Graphs!$C$5,RAND())</f>
        <v>48</v>
      </c>
      <c r="B829" s="2">
        <f t="shared" ca="1" si="39"/>
        <v>388</v>
      </c>
      <c r="C829" s="3">
        <f ca="1">ROUND(A829/Graphs!$E$5,3)</f>
        <v>0.48</v>
      </c>
      <c r="D829" s="4">
        <v>828</v>
      </c>
      <c r="E829" s="3">
        <f t="shared" ca="1" si="40"/>
        <v>0.55000000000000004</v>
      </c>
      <c r="F829" s="4">
        <f t="shared" ca="1" si="41"/>
        <v>5</v>
      </c>
      <c r="G829" s="5">
        <f ca="1">Graphs!$E$5-Data!A829</f>
        <v>52</v>
      </c>
      <c r="H829" s="9">
        <f ca="1">C829-Graphs!$E$6</f>
        <v>-0.52</v>
      </c>
      <c r="P829" t="e">
        <f ca="1">IF(E829&gt;=Graphs!$E$6,Data!F829,NA())</f>
        <v>#N/A</v>
      </c>
    </row>
    <row r="830" spans="1:16">
      <c r="A830" s="5">
        <f ca="1">CRITBINOM(Graphs!$E$5,Graphs!$C$5,RAND())</f>
        <v>49</v>
      </c>
      <c r="B830" s="2">
        <f t="shared" ca="1" si="39"/>
        <v>477</v>
      </c>
      <c r="C830" s="3">
        <f ca="1">ROUND(A830/Graphs!$E$5,3)</f>
        <v>0.49</v>
      </c>
      <c r="D830" s="4">
        <v>829</v>
      </c>
      <c r="E830" s="3">
        <f t="shared" ca="1" si="40"/>
        <v>0.55000000000000004</v>
      </c>
      <c r="F830" s="4">
        <f t="shared" ca="1" si="41"/>
        <v>6</v>
      </c>
      <c r="G830" s="5">
        <f ca="1">Graphs!$E$5-Data!A830</f>
        <v>51</v>
      </c>
      <c r="H830" s="9">
        <f ca="1">C830-Graphs!$E$6</f>
        <v>-0.51</v>
      </c>
      <c r="P830" t="e">
        <f ca="1">IF(E830&gt;=Graphs!$E$6,Data!F830,NA())</f>
        <v>#N/A</v>
      </c>
    </row>
    <row r="831" spans="1:16">
      <c r="A831" s="5">
        <f ca="1">CRITBINOM(Graphs!$E$5,Graphs!$C$5,RAND())</f>
        <v>46</v>
      </c>
      <c r="B831" s="2">
        <f t="shared" ca="1" si="39"/>
        <v>246</v>
      </c>
      <c r="C831" s="3">
        <f ca="1">ROUND(A831/Graphs!$E$5,3)</f>
        <v>0.46</v>
      </c>
      <c r="D831" s="4">
        <v>830</v>
      </c>
      <c r="E831" s="3">
        <f t="shared" ca="1" si="40"/>
        <v>0.55000000000000004</v>
      </c>
      <c r="F831" s="4">
        <f t="shared" ca="1" si="41"/>
        <v>7</v>
      </c>
      <c r="G831" s="5">
        <f ca="1">Graphs!$E$5-Data!A831</f>
        <v>54</v>
      </c>
      <c r="H831" s="9">
        <f ca="1">C831-Graphs!$E$6</f>
        <v>-0.54</v>
      </c>
      <c r="P831" t="e">
        <f ca="1">IF(E831&gt;=Graphs!$E$6,Data!F831,NA())</f>
        <v>#N/A</v>
      </c>
    </row>
    <row r="832" spans="1:16">
      <c r="A832" s="5">
        <f ca="1">CRITBINOM(Graphs!$E$5,Graphs!$C$5,RAND())</f>
        <v>53</v>
      </c>
      <c r="B832" s="2">
        <f t="shared" ca="1" si="39"/>
        <v>767</v>
      </c>
      <c r="C832" s="3">
        <f ca="1">ROUND(A832/Graphs!$E$5,3)</f>
        <v>0.53</v>
      </c>
      <c r="D832" s="4">
        <v>831</v>
      </c>
      <c r="E832" s="3">
        <f t="shared" ca="1" si="40"/>
        <v>0.55000000000000004</v>
      </c>
      <c r="F832" s="4">
        <f t="shared" ca="1" si="41"/>
        <v>8</v>
      </c>
      <c r="G832" s="5">
        <f ca="1">Graphs!$E$5-Data!A832</f>
        <v>47</v>
      </c>
      <c r="H832" s="9">
        <f ca="1">C832-Graphs!$E$6</f>
        <v>-0.47</v>
      </c>
      <c r="P832" t="e">
        <f ca="1">IF(E832&gt;=Graphs!$E$6,Data!F832,NA())</f>
        <v>#N/A</v>
      </c>
    </row>
    <row r="833" spans="1:16">
      <c r="A833" s="5">
        <f ca="1">CRITBINOM(Graphs!$E$5,Graphs!$C$5,RAND())</f>
        <v>48</v>
      </c>
      <c r="B833" s="2">
        <f t="shared" ca="1" si="39"/>
        <v>388</v>
      </c>
      <c r="C833" s="3">
        <f ca="1">ROUND(A833/Graphs!$E$5,3)</f>
        <v>0.48</v>
      </c>
      <c r="D833" s="4">
        <v>832</v>
      </c>
      <c r="E833" s="3">
        <f t="shared" ca="1" si="40"/>
        <v>0.55000000000000004</v>
      </c>
      <c r="F833" s="4">
        <f t="shared" ca="1" si="41"/>
        <v>9</v>
      </c>
      <c r="G833" s="5">
        <f ca="1">Graphs!$E$5-Data!A833</f>
        <v>52</v>
      </c>
      <c r="H833" s="9">
        <f ca="1">C833-Graphs!$E$6</f>
        <v>-0.52</v>
      </c>
      <c r="P833" t="e">
        <f ca="1">IF(E833&gt;=Graphs!$E$6,Data!F833,NA())</f>
        <v>#N/A</v>
      </c>
    </row>
    <row r="834" spans="1:16">
      <c r="A834" s="5">
        <f ca="1">CRITBINOM(Graphs!$E$5,Graphs!$C$5,RAND())</f>
        <v>48</v>
      </c>
      <c r="B834" s="2">
        <f t="shared" ref="B834:B897" ca="1" si="42">COUNTIF(List,"&lt;="&amp;C834)</f>
        <v>388</v>
      </c>
      <c r="C834" s="3">
        <f ca="1">ROUND(A834/Graphs!$E$5,3)</f>
        <v>0.48</v>
      </c>
      <c r="D834" s="4">
        <v>833</v>
      </c>
      <c r="E834" s="3">
        <f t="shared" ref="E834:E897" ca="1" si="43">VLOOKUP(SMALL($B$2:$B$1001,D834),$B$2:$C$1001,2,FALSE)</f>
        <v>0.55000000000000004</v>
      </c>
      <c r="F834" s="4">
        <f t="shared" ca="1" si="41"/>
        <v>10</v>
      </c>
      <c r="G834" s="5">
        <f ca="1">Graphs!$E$5-Data!A834</f>
        <v>52</v>
      </c>
      <c r="H834" s="9">
        <f ca="1">C834-Graphs!$E$6</f>
        <v>-0.52</v>
      </c>
      <c r="P834" t="e">
        <f ca="1">IF(E834&gt;=Graphs!$E$6,Data!F834,NA())</f>
        <v>#N/A</v>
      </c>
    </row>
    <row r="835" spans="1:16">
      <c r="A835" s="5">
        <f ca="1">CRITBINOM(Graphs!$E$5,Graphs!$C$5,RAND())</f>
        <v>44</v>
      </c>
      <c r="B835" s="2">
        <f t="shared" ca="1" si="42"/>
        <v>151</v>
      </c>
      <c r="C835" s="3">
        <f ca="1">ROUND(A835/Graphs!$E$5,3)</f>
        <v>0.44</v>
      </c>
      <c r="D835" s="4">
        <v>834</v>
      </c>
      <c r="E835" s="3">
        <f t="shared" ca="1" si="43"/>
        <v>0.55000000000000004</v>
      </c>
      <c r="F835" s="4">
        <f t="shared" ca="1" si="41"/>
        <v>11</v>
      </c>
      <c r="G835" s="5">
        <f ca="1">Graphs!$E$5-Data!A835</f>
        <v>56</v>
      </c>
      <c r="H835" s="9">
        <f ca="1">C835-Graphs!$E$6</f>
        <v>-0.56000000000000005</v>
      </c>
      <c r="P835" t="e">
        <f ca="1">IF(E835&gt;=Graphs!$E$6,Data!F835,NA())</f>
        <v>#N/A</v>
      </c>
    </row>
    <row r="836" spans="1:16">
      <c r="A836" s="5">
        <f ca="1">CRITBINOM(Graphs!$E$5,Graphs!$C$5,RAND())</f>
        <v>49</v>
      </c>
      <c r="B836" s="2">
        <f t="shared" ca="1" si="42"/>
        <v>477</v>
      </c>
      <c r="C836" s="3">
        <f ca="1">ROUND(A836/Graphs!$E$5,3)</f>
        <v>0.49</v>
      </c>
      <c r="D836" s="4">
        <v>835</v>
      </c>
      <c r="E836" s="3">
        <f t="shared" ca="1" si="43"/>
        <v>0.55000000000000004</v>
      </c>
      <c r="F836" s="4">
        <f t="shared" ref="F836:F899" ca="1" si="44">IF(E836=E835,F835+1,1)</f>
        <v>12</v>
      </c>
      <c r="G836" s="5">
        <f ca="1">Graphs!$E$5-Data!A836</f>
        <v>51</v>
      </c>
      <c r="H836" s="9">
        <f ca="1">C836-Graphs!$E$6</f>
        <v>-0.51</v>
      </c>
      <c r="P836" t="e">
        <f ca="1">IF(E836&gt;=Graphs!$E$6,Data!F836,NA())</f>
        <v>#N/A</v>
      </c>
    </row>
    <row r="837" spans="1:16">
      <c r="A837" s="5">
        <f ca="1">CRITBINOM(Graphs!$E$5,Graphs!$C$5,RAND())</f>
        <v>48</v>
      </c>
      <c r="B837" s="2">
        <f t="shared" ca="1" si="42"/>
        <v>388</v>
      </c>
      <c r="C837" s="3">
        <f ca="1">ROUND(A837/Graphs!$E$5,3)</f>
        <v>0.48</v>
      </c>
      <c r="D837" s="4">
        <v>836</v>
      </c>
      <c r="E837" s="3">
        <f t="shared" ca="1" si="43"/>
        <v>0.55000000000000004</v>
      </c>
      <c r="F837" s="4">
        <f t="shared" ca="1" si="44"/>
        <v>13</v>
      </c>
      <c r="G837" s="5">
        <f ca="1">Graphs!$E$5-Data!A837</f>
        <v>52</v>
      </c>
      <c r="H837" s="9">
        <f ca="1">C837-Graphs!$E$6</f>
        <v>-0.52</v>
      </c>
      <c r="P837" t="e">
        <f ca="1">IF(E837&gt;=Graphs!$E$6,Data!F837,NA())</f>
        <v>#N/A</v>
      </c>
    </row>
    <row r="838" spans="1:16">
      <c r="A838" s="5">
        <f ca="1">CRITBINOM(Graphs!$E$5,Graphs!$C$5,RAND())</f>
        <v>47</v>
      </c>
      <c r="B838" s="2">
        <f t="shared" ca="1" si="42"/>
        <v>303</v>
      </c>
      <c r="C838" s="3">
        <f ca="1">ROUND(A838/Graphs!$E$5,3)</f>
        <v>0.47</v>
      </c>
      <c r="D838" s="4">
        <v>837</v>
      </c>
      <c r="E838" s="3">
        <f t="shared" ca="1" si="43"/>
        <v>0.55000000000000004</v>
      </c>
      <c r="F838" s="4">
        <f t="shared" ca="1" si="44"/>
        <v>14</v>
      </c>
      <c r="G838" s="5">
        <f ca="1">Graphs!$E$5-Data!A838</f>
        <v>53</v>
      </c>
      <c r="H838" s="9">
        <f ca="1">C838-Graphs!$E$6</f>
        <v>-0.53</v>
      </c>
      <c r="P838" t="e">
        <f ca="1">IF(E838&gt;=Graphs!$E$6,Data!F838,NA())</f>
        <v>#N/A</v>
      </c>
    </row>
    <row r="839" spans="1:16">
      <c r="A839" s="5">
        <f ca="1">CRITBINOM(Graphs!$E$5,Graphs!$C$5,RAND())</f>
        <v>46</v>
      </c>
      <c r="B839" s="2">
        <f t="shared" ca="1" si="42"/>
        <v>246</v>
      </c>
      <c r="C839" s="3">
        <f ca="1">ROUND(A839/Graphs!$E$5,3)</f>
        <v>0.46</v>
      </c>
      <c r="D839" s="4">
        <v>838</v>
      </c>
      <c r="E839" s="3">
        <f t="shared" ca="1" si="43"/>
        <v>0.55000000000000004</v>
      </c>
      <c r="F839" s="4">
        <f t="shared" ca="1" si="44"/>
        <v>15</v>
      </c>
      <c r="G839" s="5">
        <f ca="1">Graphs!$E$5-Data!A839</f>
        <v>54</v>
      </c>
      <c r="H839" s="9">
        <f ca="1">C839-Graphs!$E$6</f>
        <v>-0.54</v>
      </c>
      <c r="P839" t="e">
        <f ca="1">IF(E839&gt;=Graphs!$E$6,Data!F839,NA())</f>
        <v>#N/A</v>
      </c>
    </row>
    <row r="840" spans="1:16">
      <c r="A840" s="5">
        <f ca="1">CRITBINOM(Graphs!$E$5,Graphs!$C$5,RAND())</f>
        <v>44</v>
      </c>
      <c r="B840" s="2">
        <f t="shared" ca="1" si="42"/>
        <v>151</v>
      </c>
      <c r="C840" s="3">
        <f ca="1">ROUND(A840/Graphs!$E$5,3)</f>
        <v>0.44</v>
      </c>
      <c r="D840" s="4">
        <v>839</v>
      </c>
      <c r="E840" s="3">
        <f t="shared" ca="1" si="43"/>
        <v>0.55000000000000004</v>
      </c>
      <c r="F840" s="4">
        <f t="shared" ca="1" si="44"/>
        <v>16</v>
      </c>
      <c r="G840" s="5">
        <f ca="1">Graphs!$E$5-Data!A840</f>
        <v>56</v>
      </c>
      <c r="H840" s="9">
        <f ca="1">C840-Graphs!$E$6</f>
        <v>-0.56000000000000005</v>
      </c>
      <c r="P840" t="e">
        <f ca="1">IF(E840&gt;=Graphs!$E$6,Data!F840,NA())</f>
        <v>#N/A</v>
      </c>
    </row>
    <row r="841" spans="1:16">
      <c r="A841" s="5">
        <f ca="1">CRITBINOM(Graphs!$E$5,Graphs!$C$5,RAND())</f>
        <v>53</v>
      </c>
      <c r="B841" s="2">
        <f t="shared" ca="1" si="42"/>
        <v>767</v>
      </c>
      <c r="C841" s="3">
        <f ca="1">ROUND(A841/Graphs!$E$5,3)</f>
        <v>0.53</v>
      </c>
      <c r="D841" s="4">
        <v>840</v>
      </c>
      <c r="E841" s="3">
        <f t="shared" ca="1" si="43"/>
        <v>0.55000000000000004</v>
      </c>
      <c r="F841" s="4">
        <f t="shared" ca="1" si="44"/>
        <v>17</v>
      </c>
      <c r="G841" s="5">
        <f ca="1">Graphs!$E$5-Data!A841</f>
        <v>47</v>
      </c>
      <c r="H841" s="9">
        <f ca="1">C841-Graphs!$E$6</f>
        <v>-0.47</v>
      </c>
      <c r="P841" t="e">
        <f ca="1">IF(E841&gt;=Graphs!$E$6,Data!F841,NA())</f>
        <v>#N/A</v>
      </c>
    </row>
    <row r="842" spans="1:16">
      <c r="A842" s="5">
        <f ca="1">CRITBINOM(Graphs!$E$5,Graphs!$C$5,RAND())</f>
        <v>57</v>
      </c>
      <c r="B842" s="2">
        <f t="shared" ca="1" si="42"/>
        <v>942</v>
      </c>
      <c r="C842" s="3">
        <f ca="1">ROUND(A842/Graphs!$E$5,3)</f>
        <v>0.56999999999999995</v>
      </c>
      <c r="D842" s="4">
        <v>841</v>
      </c>
      <c r="E842" s="3">
        <f t="shared" ca="1" si="43"/>
        <v>0.55000000000000004</v>
      </c>
      <c r="F842" s="4">
        <f t="shared" ca="1" si="44"/>
        <v>18</v>
      </c>
      <c r="G842" s="5">
        <f ca="1">Graphs!$E$5-Data!A842</f>
        <v>43</v>
      </c>
      <c r="H842" s="9">
        <f ca="1">C842-Graphs!$E$6</f>
        <v>-0.43000000000000005</v>
      </c>
      <c r="P842" t="e">
        <f ca="1">IF(E842&gt;=Graphs!$E$6,Data!F842,NA())</f>
        <v>#N/A</v>
      </c>
    </row>
    <row r="843" spans="1:16">
      <c r="A843" s="5">
        <f ca="1">CRITBINOM(Graphs!$E$5,Graphs!$C$5,RAND())</f>
        <v>49</v>
      </c>
      <c r="B843" s="2">
        <f t="shared" ca="1" si="42"/>
        <v>477</v>
      </c>
      <c r="C843" s="3">
        <f ca="1">ROUND(A843/Graphs!$E$5,3)</f>
        <v>0.49</v>
      </c>
      <c r="D843" s="4">
        <v>842</v>
      </c>
      <c r="E843" s="3">
        <f t="shared" ca="1" si="43"/>
        <v>0.55000000000000004</v>
      </c>
      <c r="F843" s="4">
        <f t="shared" ca="1" si="44"/>
        <v>19</v>
      </c>
      <c r="G843" s="5">
        <f ca="1">Graphs!$E$5-Data!A843</f>
        <v>51</v>
      </c>
      <c r="H843" s="9">
        <f ca="1">C843-Graphs!$E$6</f>
        <v>-0.51</v>
      </c>
      <c r="P843" t="e">
        <f ca="1">IF(E843&gt;=Graphs!$E$6,Data!F843,NA())</f>
        <v>#N/A</v>
      </c>
    </row>
    <row r="844" spans="1:16">
      <c r="A844" s="5">
        <f ca="1">CRITBINOM(Graphs!$E$5,Graphs!$C$5,RAND())</f>
        <v>43</v>
      </c>
      <c r="B844" s="2">
        <f t="shared" ca="1" si="42"/>
        <v>116</v>
      </c>
      <c r="C844" s="3">
        <f ca="1">ROUND(A844/Graphs!$E$5,3)</f>
        <v>0.43</v>
      </c>
      <c r="D844" s="4">
        <v>843</v>
      </c>
      <c r="E844" s="3">
        <f t="shared" ca="1" si="43"/>
        <v>0.55000000000000004</v>
      </c>
      <c r="F844" s="4">
        <f t="shared" ca="1" si="44"/>
        <v>20</v>
      </c>
      <c r="G844" s="5">
        <f ca="1">Graphs!$E$5-Data!A844</f>
        <v>57</v>
      </c>
      <c r="H844" s="9">
        <f ca="1">C844-Graphs!$E$6</f>
        <v>-0.57000000000000006</v>
      </c>
      <c r="P844" t="e">
        <f ca="1">IF(E844&gt;=Graphs!$E$6,Data!F844,NA())</f>
        <v>#N/A</v>
      </c>
    </row>
    <row r="845" spans="1:16">
      <c r="A845" s="5">
        <f ca="1">CRITBINOM(Graphs!$E$5,Graphs!$C$5,RAND())</f>
        <v>48</v>
      </c>
      <c r="B845" s="2">
        <f t="shared" ca="1" si="42"/>
        <v>388</v>
      </c>
      <c r="C845" s="3">
        <f ca="1">ROUND(A845/Graphs!$E$5,3)</f>
        <v>0.48</v>
      </c>
      <c r="D845" s="4">
        <v>844</v>
      </c>
      <c r="E845" s="3">
        <f t="shared" ca="1" si="43"/>
        <v>0.55000000000000004</v>
      </c>
      <c r="F845" s="4">
        <f t="shared" ca="1" si="44"/>
        <v>21</v>
      </c>
      <c r="G845" s="5">
        <f ca="1">Graphs!$E$5-Data!A845</f>
        <v>52</v>
      </c>
      <c r="H845" s="9">
        <f ca="1">C845-Graphs!$E$6</f>
        <v>-0.52</v>
      </c>
      <c r="P845" t="e">
        <f ca="1">IF(E845&gt;=Graphs!$E$6,Data!F845,NA())</f>
        <v>#N/A</v>
      </c>
    </row>
    <row r="846" spans="1:16">
      <c r="A846" s="5">
        <f ca="1">CRITBINOM(Graphs!$E$5,Graphs!$C$5,RAND())</f>
        <v>43</v>
      </c>
      <c r="B846" s="2">
        <f t="shared" ca="1" si="42"/>
        <v>116</v>
      </c>
      <c r="C846" s="3">
        <f ca="1">ROUND(A846/Graphs!$E$5,3)</f>
        <v>0.43</v>
      </c>
      <c r="D846" s="4">
        <v>845</v>
      </c>
      <c r="E846" s="3">
        <f t="shared" ca="1" si="43"/>
        <v>0.55000000000000004</v>
      </c>
      <c r="F846" s="4">
        <f t="shared" ca="1" si="44"/>
        <v>22</v>
      </c>
      <c r="G846" s="5">
        <f ca="1">Graphs!$E$5-Data!A846</f>
        <v>57</v>
      </c>
      <c r="H846" s="9">
        <f ca="1">C846-Graphs!$E$6</f>
        <v>-0.57000000000000006</v>
      </c>
      <c r="P846" t="e">
        <f ca="1">IF(E846&gt;=Graphs!$E$6,Data!F846,NA())</f>
        <v>#N/A</v>
      </c>
    </row>
    <row r="847" spans="1:16">
      <c r="A847" s="5">
        <f ca="1">CRITBINOM(Graphs!$E$5,Graphs!$C$5,RAND())</f>
        <v>51</v>
      </c>
      <c r="B847" s="2">
        <f t="shared" ca="1" si="42"/>
        <v>632</v>
      </c>
      <c r="C847" s="3">
        <f ca="1">ROUND(A847/Graphs!$E$5,3)</f>
        <v>0.51</v>
      </c>
      <c r="D847" s="4">
        <v>846</v>
      </c>
      <c r="E847" s="3">
        <f t="shared" ca="1" si="43"/>
        <v>0.55000000000000004</v>
      </c>
      <c r="F847" s="4">
        <f t="shared" ca="1" si="44"/>
        <v>23</v>
      </c>
      <c r="G847" s="5">
        <f ca="1">Graphs!$E$5-Data!A847</f>
        <v>49</v>
      </c>
      <c r="H847" s="9">
        <f ca="1">C847-Graphs!$E$6</f>
        <v>-0.49</v>
      </c>
      <c r="P847" t="e">
        <f ca="1">IF(E847&gt;=Graphs!$E$6,Data!F847,NA())</f>
        <v>#N/A</v>
      </c>
    </row>
    <row r="848" spans="1:16">
      <c r="A848" s="5">
        <f ca="1">CRITBINOM(Graphs!$E$5,Graphs!$C$5,RAND())</f>
        <v>49</v>
      </c>
      <c r="B848" s="2">
        <f t="shared" ca="1" si="42"/>
        <v>477</v>
      </c>
      <c r="C848" s="3">
        <f ca="1">ROUND(A848/Graphs!$E$5,3)</f>
        <v>0.49</v>
      </c>
      <c r="D848" s="4">
        <v>847</v>
      </c>
      <c r="E848" s="3">
        <f t="shared" ca="1" si="43"/>
        <v>0.55000000000000004</v>
      </c>
      <c r="F848" s="4">
        <f t="shared" ca="1" si="44"/>
        <v>24</v>
      </c>
      <c r="G848" s="5">
        <f ca="1">Graphs!$E$5-Data!A848</f>
        <v>51</v>
      </c>
      <c r="H848" s="9">
        <f ca="1">C848-Graphs!$E$6</f>
        <v>-0.51</v>
      </c>
      <c r="P848" t="e">
        <f ca="1">IF(E848&gt;=Graphs!$E$6,Data!F848,NA())</f>
        <v>#N/A</v>
      </c>
    </row>
    <row r="849" spans="1:16">
      <c r="A849" s="5">
        <f ca="1">CRITBINOM(Graphs!$E$5,Graphs!$C$5,RAND())</f>
        <v>52</v>
      </c>
      <c r="B849" s="2">
        <f t="shared" ca="1" si="42"/>
        <v>693</v>
      </c>
      <c r="C849" s="3">
        <f ca="1">ROUND(A849/Graphs!$E$5,3)</f>
        <v>0.52</v>
      </c>
      <c r="D849" s="4">
        <v>848</v>
      </c>
      <c r="E849" s="3">
        <f t="shared" ca="1" si="43"/>
        <v>0.55000000000000004</v>
      </c>
      <c r="F849" s="4">
        <f t="shared" ca="1" si="44"/>
        <v>25</v>
      </c>
      <c r="G849" s="5">
        <f ca="1">Graphs!$E$5-Data!A849</f>
        <v>48</v>
      </c>
      <c r="H849" s="9">
        <f ca="1">C849-Graphs!$E$6</f>
        <v>-0.48</v>
      </c>
      <c r="P849" t="e">
        <f ca="1">IF(E849&gt;=Graphs!$E$6,Data!F849,NA())</f>
        <v>#N/A</v>
      </c>
    </row>
    <row r="850" spans="1:16">
      <c r="A850" s="5">
        <f ca="1">CRITBINOM(Graphs!$E$5,Graphs!$C$5,RAND())</f>
        <v>50</v>
      </c>
      <c r="B850" s="2">
        <f t="shared" ca="1" si="42"/>
        <v>559</v>
      </c>
      <c r="C850" s="3">
        <f ca="1">ROUND(A850/Graphs!$E$5,3)</f>
        <v>0.5</v>
      </c>
      <c r="D850" s="4">
        <v>849</v>
      </c>
      <c r="E850" s="3">
        <f t="shared" ca="1" si="43"/>
        <v>0.55000000000000004</v>
      </c>
      <c r="F850" s="4">
        <f t="shared" ca="1" si="44"/>
        <v>26</v>
      </c>
      <c r="G850" s="5">
        <f ca="1">Graphs!$E$5-Data!A850</f>
        <v>50</v>
      </c>
      <c r="H850" s="9">
        <f ca="1">C850-Graphs!$E$6</f>
        <v>-0.5</v>
      </c>
      <c r="P850" t="e">
        <f ca="1">IF(E850&gt;=Graphs!$E$6,Data!F850,NA())</f>
        <v>#N/A</v>
      </c>
    </row>
    <row r="851" spans="1:16">
      <c r="A851" s="5">
        <f ca="1">CRITBINOM(Graphs!$E$5,Graphs!$C$5,RAND())</f>
        <v>49</v>
      </c>
      <c r="B851" s="2">
        <f t="shared" ca="1" si="42"/>
        <v>477</v>
      </c>
      <c r="C851" s="3">
        <f ca="1">ROUND(A851/Graphs!$E$5,3)</f>
        <v>0.49</v>
      </c>
      <c r="D851" s="4">
        <v>850</v>
      </c>
      <c r="E851" s="3">
        <f t="shared" ca="1" si="43"/>
        <v>0.55000000000000004</v>
      </c>
      <c r="F851" s="4">
        <f t="shared" ca="1" si="44"/>
        <v>27</v>
      </c>
      <c r="G851" s="5">
        <f ca="1">Graphs!$E$5-Data!A851</f>
        <v>51</v>
      </c>
      <c r="H851" s="9">
        <f ca="1">C851-Graphs!$E$6</f>
        <v>-0.51</v>
      </c>
      <c r="P851" t="e">
        <f ca="1">IF(E851&gt;=Graphs!$E$6,Data!F851,NA())</f>
        <v>#N/A</v>
      </c>
    </row>
    <row r="852" spans="1:16">
      <c r="A852" s="5">
        <f ca="1">CRITBINOM(Graphs!$E$5,Graphs!$C$5,RAND())</f>
        <v>51</v>
      </c>
      <c r="B852" s="2">
        <f t="shared" ca="1" si="42"/>
        <v>632</v>
      </c>
      <c r="C852" s="3">
        <f ca="1">ROUND(A852/Graphs!$E$5,3)</f>
        <v>0.51</v>
      </c>
      <c r="D852" s="4">
        <v>851</v>
      </c>
      <c r="E852" s="3">
        <f t="shared" ca="1" si="43"/>
        <v>0.55000000000000004</v>
      </c>
      <c r="F852" s="4">
        <f t="shared" ca="1" si="44"/>
        <v>28</v>
      </c>
      <c r="G852" s="5">
        <f ca="1">Graphs!$E$5-Data!A852</f>
        <v>49</v>
      </c>
      <c r="H852" s="9">
        <f ca="1">C852-Graphs!$E$6</f>
        <v>-0.49</v>
      </c>
      <c r="P852" t="e">
        <f ca="1">IF(E852&gt;=Graphs!$E$6,Data!F852,NA())</f>
        <v>#N/A</v>
      </c>
    </row>
    <row r="853" spans="1:16">
      <c r="A853" s="5">
        <f ca="1">CRITBINOM(Graphs!$E$5,Graphs!$C$5,RAND())</f>
        <v>51</v>
      </c>
      <c r="B853" s="2">
        <f t="shared" ca="1" si="42"/>
        <v>632</v>
      </c>
      <c r="C853" s="3">
        <f ca="1">ROUND(A853/Graphs!$E$5,3)</f>
        <v>0.51</v>
      </c>
      <c r="D853" s="4">
        <v>852</v>
      </c>
      <c r="E853" s="3">
        <f t="shared" ca="1" si="43"/>
        <v>0.55000000000000004</v>
      </c>
      <c r="F853" s="4">
        <f t="shared" ca="1" si="44"/>
        <v>29</v>
      </c>
      <c r="G853" s="5">
        <f ca="1">Graphs!$E$5-Data!A853</f>
        <v>49</v>
      </c>
      <c r="H853" s="9">
        <f ca="1">C853-Graphs!$E$6</f>
        <v>-0.49</v>
      </c>
      <c r="P853" t="e">
        <f ca="1">IF(E853&gt;=Graphs!$E$6,Data!F853,NA())</f>
        <v>#N/A</v>
      </c>
    </row>
    <row r="854" spans="1:16">
      <c r="A854" s="5">
        <f ca="1">CRITBINOM(Graphs!$E$5,Graphs!$C$5,RAND())</f>
        <v>47</v>
      </c>
      <c r="B854" s="2">
        <f t="shared" ca="1" si="42"/>
        <v>303</v>
      </c>
      <c r="C854" s="3">
        <f ca="1">ROUND(A854/Graphs!$E$5,3)</f>
        <v>0.47</v>
      </c>
      <c r="D854" s="4">
        <v>853</v>
      </c>
      <c r="E854" s="3">
        <f t="shared" ca="1" si="43"/>
        <v>0.55000000000000004</v>
      </c>
      <c r="F854" s="4">
        <f t="shared" ca="1" si="44"/>
        <v>30</v>
      </c>
      <c r="G854" s="5">
        <f ca="1">Graphs!$E$5-Data!A854</f>
        <v>53</v>
      </c>
      <c r="H854" s="9">
        <f ca="1">C854-Graphs!$E$6</f>
        <v>-0.53</v>
      </c>
      <c r="P854" t="e">
        <f ca="1">IF(E854&gt;=Graphs!$E$6,Data!F854,NA())</f>
        <v>#N/A</v>
      </c>
    </row>
    <row r="855" spans="1:16">
      <c r="A855" s="5">
        <f ca="1">CRITBINOM(Graphs!$E$5,Graphs!$C$5,RAND())</f>
        <v>61</v>
      </c>
      <c r="B855" s="2">
        <f t="shared" ca="1" si="42"/>
        <v>990</v>
      </c>
      <c r="C855" s="3">
        <f ca="1">ROUND(A855/Graphs!$E$5,3)</f>
        <v>0.61</v>
      </c>
      <c r="D855" s="4">
        <v>854</v>
      </c>
      <c r="E855" s="3">
        <f t="shared" ca="1" si="43"/>
        <v>0.55000000000000004</v>
      </c>
      <c r="F855" s="4">
        <f t="shared" ca="1" si="44"/>
        <v>31</v>
      </c>
      <c r="G855" s="5">
        <f ca="1">Graphs!$E$5-Data!A855</f>
        <v>39</v>
      </c>
      <c r="H855" s="9">
        <f ca="1">C855-Graphs!$E$6</f>
        <v>-0.39</v>
      </c>
      <c r="P855" t="e">
        <f ca="1">IF(E855&gt;=Graphs!$E$6,Data!F855,NA())</f>
        <v>#N/A</v>
      </c>
    </row>
    <row r="856" spans="1:16">
      <c r="A856" s="5">
        <f ca="1">CRITBINOM(Graphs!$E$5,Graphs!$C$5,RAND())</f>
        <v>45</v>
      </c>
      <c r="B856" s="2">
        <f t="shared" ca="1" si="42"/>
        <v>195</v>
      </c>
      <c r="C856" s="3">
        <f ca="1">ROUND(A856/Graphs!$E$5,3)</f>
        <v>0.45</v>
      </c>
      <c r="D856" s="4">
        <v>855</v>
      </c>
      <c r="E856" s="3">
        <f t="shared" ca="1" si="43"/>
        <v>0.55000000000000004</v>
      </c>
      <c r="F856" s="4">
        <f t="shared" ca="1" si="44"/>
        <v>32</v>
      </c>
      <c r="G856" s="5">
        <f ca="1">Graphs!$E$5-Data!A856</f>
        <v>55</v>
      </c>
      <c r="H856" s="9">
        <f ca="1">C856-Graphs!$E$6</f>
        <v>-0.55000000000000004</v>
      </c>
      <c r="P856" t="e">
        <f ca="1">IF(E856&gt;=Graphs!$E$6,Data!F856,NA())</f>
        <v>#N/A</v>
      </c>
    </row>
    <row r="857" spans="1:16">
      <c r="A857" s="5">
        <f ca="1">CRITBINOM(Graphs!$E$5,Graphs!$C$5,RAND())</f>
        <v>50</v>
      </c>
      <c r="B857" s="2">
        <f t="shared" ca="1" si="42"/>
        <v>559</v>
      </c>
      <c r="C857" s="3">
        <f ca="1">ROUND(A857/Graphs!$E$5,3)</f>
        <v>0.5</v>
      </c>
      <c r="D857" s="4">
        <v>856</v>
      </c>
      <c r="E857" s="3">
        <f t="shared" ca="1" si="43"/>
        <v>0.55000000000000004</v>
      </c>
      <c r="F857" s="4">
        <f t="shared" ca="1" si="44"/>
        <v>33</v>
      </c>
      <c r="G857" s="5">
        <f ca="1">Graphs!$E$5-Data!A857</f>
        <v>50</v>
      </c>
      <c r="H857" s="9">
        <f ca="1">C857-Graphs!$E$6</f>
        <v>-0.5</v>
      </c>
      <c r="P857" t="e">
        <f ca="1">IF(E857&gt;=Graphs!$E$6,Data!F857,NA())</f>
        <v>#N/A</v>
      </c>
    </row>
    <row r="858" spans="1:16">
      <c r="A858" s="5">
        <f ca="1">CRITBINOM(Graphs!$E$5,Graphs!$C$5,RAND())</f>
        <v>52</v>
      </c>
      <c r="B858" s="2">
        <f t="shared" ca="1" si="42"/>
        <v>693</v>
      </c>
      <c r="C858" s="3">
        <f ca="1">ROUND(A858/Graphs!$E$5,3)</f>
        <v>0.52</v>
      </c>
      <c r="D858" s="4">
        <v>857</v>
      </c>
      <c r="E858" s="3">
        <f t="shared" ca="1" si="43"/>
        <v>0.55000000000000004</v>
      </c>
      <c r="F858" s="4">
        <f t="shared" ca="1" si="44"/>
        <v>34</v>
      </c>
      <c r="G858" s="5">
        <f ca="1">Graphs!$E$5-Data!A858</f>
        <v>48</v>
      </c>
      <c r="H858" s="9">
        <f ca="1">C858-Graphs!$E$6</f>
        <v>-0.48</v>
      </c>
      <c r="P858" t="e">
        <f ca="1">IF(E858&gt;=Graphs!$E$6,Data!F858,NA())</f>
        <v>#N/A</v>
      </c>
    </row>
    <row r="859" spans="1:16">
      <c r="A859" s="5">
        <f ca="1">CRITBINOM(Graphs!$E$5,Graphs!$C$5,RAND())</f>
        <v>47</v>
      </c>
      <c r="B859" s="2">
        <f t="shared" ca="1" si="42"/>
        <v>303</v>
      </c>
      <c r="C859" s="3">
        <f ca="1">ROUND(A859/Graphs!$E$5,3)</f>
        <v>0.47</v>
      </c>
      <c r="D859" s="4">
        <v>858</v>
      </c>
      <c r="E859" s="3">
        <f t="shared" ca="1" si="43"/>
        <v>0.55000000000000004</v>
      </c>
      <c r="F859" s="4">
        <f t="shared" ca="1" si="44"/>
        <v>35</v>
      </c>
      <c r="G859" s="5">
        <f ca="1">Graphs!$E$5-Data!A859</f>
        <v>53</v>
      </c>
      <c r="H859" s="9">
        <f ca="1">C859-Graphs!$E$6</f>
        <v>-0.53</v>
      </c>
      <c r="P859" t="e">
        <f ca="1">IF(E859&gt;=Graphs!$E$6,Data!F859,NA())</f>
        <v>#N/A</v>
      </c>
    </row>
    <row r="860" spans="1:16">
      <c r="A860" s="5">
        <f ca="1">CRITBINOM(Graphs!$E$5,Graphs!$C$5,RAND())</f>
        <v>54</v>
      </c>
      <c r="B860" s="2">
        <f t="shared" ca="1" si="42"/>
        <v>823</v>
      </c>
      <c r="C860" s="3">
        <f ca="1">ROUND(A860/Graphs!$E$5,3)</f>
        <v>0.54</v>
      </c>
      <c r="D860" s="4">
        <v>859</v>
      </c>
      <c r="E860" s="3">
        <f t="shared" ca="1" si="43"/>
        <v>0.55000000000000004</v>
      </c>
      <c r="F860" s="4">
        <f t="shared" ca="1" si="44"/>
        <v>36</v>
      </c>
      <c r="G860" s="5">
        <f ca="1">Graphs!$E$5-Data!A860</f>
        <v>46</v>
      </c>
      <c r="H860" s="9">
        <f ca="1">C860-Graphs!$E$6</f>
        <v>-0.45999999999999996</v>
      </c>
      <c r="P860" t="e">
        <f ca="1">IF(E860&gt;=Graphs!$E$6,Data!F860,NA())</f>
        <v>#N/A</v>
      </c>
    </row>
    <row r="861" spans="1:16">
      <c r="A861" s="5">
        <f ca="1">CRITBINOM(Graphs!$E$5,Graphs!$C$5,RAND())</f>
        <v>45</v>
      </c>
      <c r="B861" s="2">
        <f t="shared" ca="1" si="42"/>
        <v>195</v>
      </c>
      <c r="C861" s="3">
        <f ca="1">ROUND(A861/Graphs!$E$5,3)</f>
        <v>0.45</v>
      </c>
      <c r="D861" s="4">
        <v>860</v>
      </c>
      <c r="E861" s="3">
        <f t="shared" ca="1" si="43"/>
        <v>0.55000000000000004</v>
      </c>
      <c r="F861" s="4">
        <f t="shared" ca="1" si="44"/>
        <v>37</v>
      </c>
      <c r="G861" s="5">
        <f ca="1">Graphs!$E$5-Data!A861</f>
        <v>55</v>
      </c>
      <c r="H861" s="9">
        <f ca="1">C861-Graphs!$E$6</f>
        <v>-0.55000000000000004</v>
      </c>
      <c r="P861" t="e">
        <f ca="1">IF(E861&gt;=Graphs!$E$6,Data!F861,NA())</f>
        <v>#N/A</v>
      </c>
    </row>
    <row r="862" spans="1:16">
      <c r="A862" s="5">
        <f ca="1">CRITBINOM(Graphs!$E$5,Graphs!$C$5,RAND())</f>
        <v>46</v>
      </c>
      <c r="B862" s="2">
        <f t="shared" ca="1" si="42"/>
        <v>246</v>
      </c>
      <c r="C862" s="3">
        <f ca="1">ROUND(A862/Graphs!$E$5,3)</f>
        <v>0.46</v>
      </c>
      <c r="D862" s="4">
        <v>861</v>
      </c>
      <c r="E862" s="3">
        <f t="shared" ca="1" si="43"/>
        <v>0.55000000000000004</v>
      </c>
      <c r="F862" s="4">
        <f t="shared" ca="1" si="44"/>
        <v>38</v>
      </c>
      <c r="G862" s="5">
        <f ca="1">Graphs!$E$5-Data!A862</f>
        <v>54</v>
      </c>
      <c r="H862" s="9">
        <f ca="1">C862-Graphs!$E$6</f>
        <v>-0.54</v>
      </c>
      <c r="P862" t="e">
        <f ca="1">IF(E862&gt;=Graphs!$E$6,Data!F862,NA())</f>
        <v>#N/A</v>
      </c>
    </row>
    <row r="863" spans="1:16">
      <c r="A863" s="5">
        <f ca="1">CRITBINOM(Graphs!$E$5,Graphs!$C$5,RAND())</f>
        <v>44</v>
      </c>
      <c r="B863" s="2">
        <f t="shared" ca="1" si="42"/>
        <v>151</v>
      </c>
      <c r="C863" s="3">
        <f ca="1">ROUND(A863/Graphs!$E$5,3)</f>
        <v>0.44</v>
      </c>
      <c r="D863" s="4">
        <v>862</v>
      </c>
      <c r="E863" s="3">
        <f t="shared" ca="1" si="43"/>
        <v>0.55000000000000004</v>
      </c>
      <c r="F863" s="4">
        <f t="shared" ca="1" si="44"/>
        <v>39</v>
      </c>
      <c r="G863" s="5">
        <f ca="1">Graphs!$E$5-Data!A863</f>
        <v>56</v>
      </c>
      <c r="H863" s="9">
        <f ca="1">C863-Graphs!$E$6</f>
        <v>-0.56000000000000005</v>
      </c>
      <c r="P863" t="e">
        <f ca="1">IF(E863&gt;=Graphs!$E$6,Data!F863,NA())</f>
        <v>#N/A</v>
      </c>
    </row>
    <row r="864" spans="1:16">
      <c r="A864" s="5">
        <f ca="1">CRITBINOM(Graphs!$E$5,Graphs!$C$5,RAND())</f>
        <v>56</v>
      </c>
      <c r="B864" s="2">
        <f t="shared" ca="1" si="42"/>
        <v>912</v>
      </c>
      <c r="C864" s="3">
        <f ca="1">ROUND(A864/Graphs!$E$5,3)</f>
        <v>0.56000000000000005</v>
      </c>
      <c r="D864" s="4">
        <v>863</v>
      </c>
      <c r="E864" s="3">
        <f t="shared" ca="1" si="43"/>
        <v>0.55000000000000004</v>
      </c>
      <c r="F864" s="4">
        <f t="shared" ca="1" si="44"/>
        <v>40</v>
      </c>
      <c r="G864" s="5">
        <f ca="1">Graphs!$E$5-Data!A864</f>
        <v>44</v>
      </c>
      <c r="H864" s="9">
        <f ca="1">C864-Graphs!$E$6</f>
        <v>-0.43999999999999995</v>
      </c>
      <c r="P864" t="e">
        <f ca="1">IF(E864&gt;=Graphs!$E$6,Data!F864,NA())</f>
        <v>#N/A</v>
      </c>
    </row>
    <row r="865" spans="1:16">
      <c r="A865" s="5">
        <f ca="1">CRITBINOM(Graphs!$E$5,Graphs!$C$5,RAND())</f>
        <v>54</v>
      </c>
      <c r="B865" s="2">
        <f t="shared" ca="1" si="42"/>
        <v>823</v>
      </c>
      <c r="C865" s="3">
        <f ca="1">ROUND(A865/Graphs!$E$5,3)</f>
        <v>0.54</v>
      </c>
      <c r="D865" s="4">
        <v>864</v>
      </c>
      <c r="E865" s="3">
        <f t="shared" ca="1" si="43"/>
        <v>0.55000000000000004</v>
      </c>
      <c r="F865" s="4">
        <f t="shared" ca="1" si="44"/>
        <v>41</v>
      </c>
      <c r="G865" s="5">
        <f ca="1">Graphs!$E$5-Data!A865</f>
        <v>46</v>
      </c>
      <c r="H865" s="9">
        <f ca="1">C865-Graphs!$E$6</f>
        <v>-0.45999999999999996</v>
      </c>
      <c r="P865" t="e">
        <f ca="1">IF(E865&gt;=Graphs!$E$6,Data!F865,NA())</f>
        <v>#N/A</v>
      </c>
    </row>
    <row r="866" spans="1:16">
      <c r="A866" s="5">
        <f ca="1">CRITBINOM(Graphs!$E$5,Graphs!$C$5,RAND())</f>
        <v>57</v>
      </c>
      <c r="B866" s="2">
        <f t="shared" ca="1" si="42"/>
        <v>942</v>
      </c>
      <c r="C866" s="3">
        <f ca="1">ROUND(A866/Graphs!$E$5,3)</f>
        <v>0.56999999999999995</v>
      </c>
      <c r="D866" s="4">
        <v>865</v>
      </c>
      <c r="E866" s="3">
        <f t="shared" ca="1" si="43"/>
        <v>0.55000000000000004</v>
      </c>
      <c r="F866" s="4">
        <f t="shared" ca="1" si="44"/>
        <v>42</v>
      </c>
      <c r="G866" s="5">
        <f ca="1">Graphs!$E$5-Data!A866</f>
        <v>43</v>
      </c>
      <c r="H866" s="9">
        <f ca="1">C866-Graphs!$E$6</f>
        <v>-0.43000000000000005</v>
      </c>
      <c r="P866" t="e">
        <f ca="1">IF(E866&gt;=Graphs!$E$6,Data!F866,NA())</f>
        <v>#N/A</v>
      </c>
    </row>
    <row r="867" spans="1:16">
      <c r="A867" s="5">
        <f ca="1">CRITBINOM(Graphs!$E$5,Graphs!$C$5,RAND())</f>
        <v>57</v>
      </c>
      <c r="B867" s="2">
        <f t="shared" ca="1" si="42"/>
        <v>942</v>
      </c>
      <c r="C867" s="3">
        <f ca="1">ROUND(A867/Graphs!$E$5,3)</f>
        <v>0.56999999999999995</v>
      </c>
      <c r="D867" s="4">
        <v>866</v>
      </c>
      <c r="E867" s="3">
        <f t="shared" ca="1" si="43"/>
        <v>0.55000000000000004</v>
      </c>
      <c r="F867" s="4">
        <f t="shared" ca="1" si="44"/>
        <v>43</v>
      </c>
      <c r="G867" s="5">
        <f ca="1">Graphs!$E$5-Data!A867</f>
        <v>43</v>
      </c>
      <c r="H867" s="9">
        <f ca="1">C867-Graphs!$E$6</f>
        <v>-0.43000000000000005</v>
      </c>
      <c r="P867" t="e">
        <f ca="1">IF(E867&gt;=Graphs!$E$6,Data!F867,NA())</f>
        <v>#N/A</v>
      </c>
    </row>
    <row r="868" spans="1:16">
      <c r="A868" s="5">
        <f ca="1">CRITBINOM(Graphs!$E$5,Graphs!$C$5,RAND())</f>
        <v>51</v>
      </c>
      <c r="B868" s="2">
        <f t="shared" ca="1" si="42"/>
        <v>632</v>
      </c>
      <c r="C868" s="3">
        <f ca="1">ROUND(A868/Graphs!$E$5,3)</f>
        <v>0.51</v>
      </c>
      <c r="D868" s="4">
        <v>867</v>
      </c>
      <c r="E868" s="3">
        <f t="shared" ca="1" si="43"/>
        <v>0.55000000000000004</v>
      </c>
      <c r="F868" s="4">
        <f t="shared" ca="1" si="44"/>
        <v>44</v>
      </c>
      <c r="G868" s="5">
        <f ca="1">Graphs!$E$5-Data!A868</f>
        <v>49</v>
      </c>
      <c r="H868" s="9">
        <f ca="1">C868-Graphs!$E$6</f>
        <v>-0.49</v>
      </c>
      <c r="P868" t="e">
        <f ca="1">IF(E868&gt;=Graphs!$E$6,Data!F868,NA())</f>
        <v>#N/A</v>
      </c>
    </row>
    <row r="869" spans="1:16">
      <c r="A869" s="5">
        <f ca="1">CRITBINOM(Graphs!$E$5,Graphs!$C$5,RAND())</f>
        <v>43</v>
      </c>
      <c r="B869" s="2">
        <f t="shared" ca="1" si="42"/>
        <v>116</v>
      </c>
      <c r="C869" s="3">
        <f ca="1">ROUND(A869/Graphs!$E$5,3)</f>
        <v>0.43</v>
      </c>
      <c r="D869" s="4">
        <v>868</v>
      </c>
      <c r="E869" s="3">
        <f t="shared" ca="1" si="43"/>
        <v>0.55000000000000004</v>
      </c>
      <c r="F869" s="4">
        <f t="shared" ca="1" si="44"/>
        <v>45</v>
      </c>
      <c r="G869" s="5">
        <f ca="1">Graphs!$E$5-Data!A869</f>
        <v>57</v>
      </c>
      <c r="H869" s="9">
        <f ca="1">C869-Graphs!$E$6</f>
        <v>-0.57000000000000006</v>
      </c>
      <c r="P869" t="e">
        <f ca="1">IF(E869&gt;=Graphs!$E$6,Data!F869,NA())</f>
        <v>#N/A</v>
      </c>
    </row>
    <row r="870" spans="1:16">
      <c r="A870" s="5">
        <f ca="1">CRITBINOM(Graphs!$E$5,Graphs!$C$5,RAND())</f>
        <v>50</v>
      </c>
      <c r="B870" s="2">
        <f t="shared" ca="1" si="42"/>
        <v>559</v>
      </c>
      <c r="C870" s="3">
        <f ca="1">ROUND(A870/Graphs!$E$5,3)</f>
        <v>0.5</v>
      </c>
      <c r="D870" s="4">
        <v>869</v>
      </c>
      <c r="E870" s="3">
        <f t="shared" ca="1" si="43"/>
        <v>0.55000000000000004</v>
      </c>
      <c r="F870" s="4">
        <f t="shared" ca="1" si="44"/>
        <v>46</v>
      </c>
      <c r="G870" s="5">
        <f ca="1">Graphs!$E$5-Data!A870</f>
        <v>50</v>
      </c>
      <c r="H870" s="9">
        <f ca="1">C870-Graphs!$E$6</f>
        <v>-0.5</v>
      </c>
      <c r="P870" t="e">
        <f ca="1">IF(E870&gt;=Graphs!$E$6,Data!F870,NA())</f>
        <v>#N/A</v>
      </c>
    </row>
    <row r="871" spans="1:16">
      <c r="A871" s="5">
        <f ca="1">CRITBINOM(Graphs!$E$5,Graphs!$C$5,RAND())</f>
        <v>48</v>
      </c>
      <c r="B871" s="2">
        <f t="shared" ca="1" si="42"/>
        <v>388</v>
      </c>
      <c r="C871" s="3">
        <f ca="1">ROUND(A871/Graphs!$E$5,3)</f>
        <v>0.48</v>
      </c>
      <c r="D871" s="4">
        <v>870</v>
      </c>
      <c r="E871" s="3">
        <f t="shared" ca="1" si="43"/>
        <v>0.55000000000000004</v>
      </c>
      <c r="F871" s="4">
        <f t="shared" ca="1" si="44"/>
        <v>47</v>
      </c>
      <c r="G871" s="5">
        <f ca="1">Graphs!$E$5-Data!A871</f>
        <v>52</v>
      </c>
      <c r="H871" s="9">
        <f ca="1">C871-Graphs!$E$6</f>
        <v>-0.52</v>
      </c>
      <c r="P871" t="e">
        <f ca="1">IF(E871&gt;=Graphs!$E$6,Data!F871,NA())</f>
        <v>#N/A</v>
      </c>
    </row>
    <row r="872" spans="1:16">
      <c r="A872" s="5">
        <f ca="1">CRITBINOM(Graphs!$E$5,Graphs!$C$5,RAND())</f>
        <v>64</v>
      </c>
      <c r="B872" s="2">
        <f t="shared" ca="1" si="42"/>
        <v>997</v>
      </c>
      <c r="C872" s="3">
        <f ca="1">ROUND(A872/Graphs!$E$5,3)</f>
        <v>0.64</v>
      </c>
      <c r="D872" s="4">
        <v>871</v>
      </c>
      <c r="E872" s="3">
        <f t="shared" ca="1" si="43"/>
        <v>0.55000000000000004</v>
      </c>
      <c r="F872" s="4">
        <f t="shared" ca="1" si="44"/>
        <v>48</v>
      </c>
      <c r="G872" s="5">
        <f ca="1">Graphs!$E$5-Data!A872</f>
        <v>36</v>
      </c>
      <c r="H872" s="9">
        <f ca="1">C872-Graphs!$E$6</f>
        <v>-0.36</v>
      </c>
      <c r="P872" t="e">
        <f ca="1">IF(E872&gt;=Graphs!$E$6,Data!F872,NA())</f>
        <v>#N/A</v>
      </c>
    </row>
    <row r="873" spans="1:16">
      <c r="A873" s="5">
        <f ca="1">CRITBINOM(Graphs!$E$5,Graphs!$C$5,RAND())</f>
        <v>49</v>
      </c>
      <c r="B873" s="2">
        <f t="shared" ca="1" si="42"/>
        <v>477</v>
      </c>
      <c r="C873" s="3">
        <f ca="1">ROUND(A873/Graphs!$E$5,3)</f>
        <v>0.49</v>
      </c>
      <c r="D873" s="4">
        <v>872</v>
      </c>
      <c r="E873" s="3">
        <f t="shared" ca="1" si="43"/>
        <v>0.56000000000000005</v>
      </c>
      <c r="F873" s="4">
        <f t="shared" ca="1" si="44"/>
        <v>1</v>
      </c>
      <c r="G873" s="5">
        <f ca="1">Graphs!$E$5-Data!A873</f>
        <v>51</v>
      </c>
      <c r="H873" s="9">
        <f ca="1">C873-Graphs!$E$6</f>
        <v>-0.51</v>
      </c>
      <c r="P873" t="e">
        <f ca="1">IF(E873&gt;=Graphs!$E$6,Data!F873,NA())</f>
        <v>#N/A</v>
      </c>
    </row>
    <row r="874" spans="1:16">
      <c r="A874" s="5">
        <f ca="1">CRITBINOM(Graphs!$E$5,Graphs!$C$5,RAND())</f>
        <v>48</v>
      </c>
      <c r="B874" s="2">
        <f t="shared" ca="1" si="42"/>
        <v>388</v>
      </c>
      <c r="C874" s="3">
        <f ca="1">ROUND(A874/Graphs!$E$5,3)</f>
        <v>0.48</v>
      </c>
      <c r="D874" s="4">
        <v>873</v>
      </c>
      <c r="E874" s="3">
        <f t="shared" ca="1" si="43"/>
        <v>0.56000000000000005</v>
      </c>
      <c r="F874" s="4">
        <f t="shared" ca="1" si="44"/>
        <v>2</v>
      </c>
      <c r="G874" s="5">
        <f ca="1">Graphs!$E$5-Data!A874</f>
        <v>52</v>
      </c>
      <c r="H874" s="9">
        <f ca="1">C874-Graphs!$E$6</f>
        <v>-0.52</v>
      </c>
      <c r="P874" t="e">
        <f ca="1">IF(E874&gt;=Graphs!$E$6,Data!F874,NA())</f>
        <v>#N/A</v>
      </c>
    </row>
    <row r="875" spans="1:16">
      <c r="A875" s="5">
        <f ca="1">CRITBINOM(Graphs!$E$5,Graphs!$C$5,RAND())</f>
        <v>45</v>
      </c>
      <c r="B875" s="2">
        <f t="shared" ca="1" si="42"/>
        <v>195</v>
      </c>
      <c r="C875" s="3">
        <f ca="1">ROUND(A875/Graphs!$E$5,3)</f>
        <v>0.45</v>
      </c>
      <c r="D875" s="4">
        <v>874</v>
      </c>
      <c r="E875" s="3">
        <f t="shared" ca="1" si="43"/>
        <v>0.56000000000000005</v>
      </c>
      <c r="F875" s="4">
        <f t="shared" ca="1" si="44"/>
        <v>3</v>
      </c>
      <c r="G875" s="5">
        <f ca="1">Graphs!$E$5-Data!A875</f>
        <v>55</v>
      </c>
      <c r="H875" s="9">
        <f ca="1">C875-Graphs!$E$6</f>
        <v>-0.55000000000000004</v>
      </c>
      <c r="P875" t="e">
        <f ca="1">IF(E875&gt;=Graphs!$E$6,Data!F875,NA())</f>
        <v>#N/A</v>
      </c>
    </row>
    <row r="876" spans="1:16">
      <c r="A876" s="5">
        <f ca="1">CRITBINOM(Graphs!$E$5,Graphs!$C$5,RAND())</f>
        <v>46</v>
      </c>
      <c r="B876" s="2">
        <f t="shared" ca="1" si="42"/>
        <v>246</v>
      </c>
      <c r="C876" s="3">
        <f ca="1">ROUND(A876/Graphs!$E$5,3)</f>
        <v>0.46</v>
      </c>
      <c r="D876" s="4">
        <v>875</v>
      </c>
      <c r="E876" s="3">
        <f t="shared" ca="1" si="43"/>
        <v>0.56000000000000005</v>
      </c>
      <c r="F876" s="4">
        <f t="shared" ca="1" si="44"/>
        <v>4</v>
      </c>
      <c r="G876" s="5">
        <f ca="1">Graphs!$E$5-Data!A876</f>
        <v>54</v>
      </c>
      <c r="H876" s="9">
        <f ca="1">C876-Graphs!$E$6</f>
        <v>-0.54</v>
      </c>
      <c r="P876" t="e">
        <f ca="1">IF(E876&gt;=Graphs!$E$6,Data!F876,NA())</f>
        <v>#N/A</v>
      </c>
    </row>
    <row r="877" spans="1:16">
      <c r="A877" s="5">
        <f ca="1">CRITBINOM(Graphs!$E$5,Graphs!$C$5,RAND())</f>
        <v>55</v>
      </c>
      <c r="B877" s="2">
        <f t="shared" ca="1" si="42"/>
        <v>871</v>
      </c>
      <c r="C877" s="3">
        <f ca="1">ROUND(A877/Graphs!$E$5,3)</f>
        <v>0.55000000000000004</v>
      </c>
      <c r="D877" s="4">
        <v>876</v>
      </c>
      <c r="E877" s="3">
        <f t="shared" ca="1" si="43"/>
        <v>0.56000000000000005</v>
      </c>
      <c r="F877" s="4">
        <f t="shared" ca="1" si="44"/>
        <v>5</v>
      </c>
      <c r="G877" s="5">
        <f ca="1">Graphs!$E$5-Data!A877</f>
        <v>45</v>
      </c>
      <c r="H877" s="9">
        <f ca="1">C877-Graphs!$E$6</f>
        <v>-0.44999999999999996</v>
      </c>
      <c r="P877" t="e">
        <f ca="1">IF(E877&gt;=Graphs!$E$6,Data!F877,NA())</f>
        <v>#N/A</v>
      </c>
    </row>
    <row r="878" spans="1:16">
      <c r="A878" s="5">
        <f ca="1">CRITBINOM(Graphs!$E$5,Graphs!$C$5,RAND())</f>
        <v>54</v>
      </c>
      <c r="B878" s="2">
        <f t="shared" ca="1" si="42"/>
        <v>823</v>
      </c>
      <c r="C878" s="3">
        <f ca="1">ROUND(A878/Graphs!$E$5,3)</f>
        <v>0.54</v>
      </c>
      <c r="D878" s="4">
        <v>877</v>
      </c>
      <c r="E878" s="3">
        <f t="shared" ca="1" si="43"/>
        <v>0.56000000000000005</v>
      </c>
      <c r="F878" s="4">
        <f t="shared" ca="1" si="44"/>
        <v>6</v>
      </c>
      <c r="G878" s="5">
        <f ca="1">Graphs!$E$5-Data!A878</f>
        <v>46</v>
      </c>
      <c r="H878" s="9">
        <f ca="1">C878-Graphs!$E$6</f>
        <v>-0.45999999999999996</v>
      </c>
      <c r="P878" t="e">
        <f ca="1">IF(E878&gt;=Graphs!$E$6,Data!F878,NA())</f>
        <v>#N/A</v>
      </c>
    </row>
    <row r="879" spans="1:16">
      <c r="A879" s="5">
        <f ca="1">CRITBINOM(Graphs!$E$5,Graphs!$C$5,RAND())</f>
        <v>54</v>
      </c>
      <c r="B879" s="2">
        <f t="shared" ca="1" si="42"/>
        <v>823</v>
      </c>
      <c r="C879" s="3">
        <f ca="1">ROUND(A879/Graphs!$E$5,3)</f>
        <v>0.54</v>
      </c>
      <c r="D879" s="4">
        <v>878</v>
      </c>
      <c r="E879" s="3">
        <f t="shared" ca="1" si="43"/>
        <v>0.56000000000000005</v>
      </c>
      <c r="F879" s="4">
        <f t="shared" ca="1" si="44"/>
        <v>7</v>
      </c>
      <c r="G879" s="5">
        <f ca="1">Graphs!$E$5-Data!A879</f>
        <v>46</v>
      </c>
      <c r="H879" s="9">
        <f ca="1">C879-Graphs!$E$6</f>
        <v>-0.45999999999999996</v>
      </c>
      <c r="P879" t="e">
        <f ca="1">IF(E879&gt;=Graphs!$E$6,Data!F879,NA())</f>
        <v>#N/A</v>
      </c>
    </row>
    <row r="880" spans="1:16">
      <c r="A880" s="5">
        <f ca="1">CRITBINOM(Graphs!$E$5,Graphs!$C$5,RAND())</f>
        <v>50</v>
      </c>
      <c r="B880" s="2">
        <f t="shared" ca="1" si="42"/>
        <v>559</v>
      </c>
      <c r="C880" s="3">
        <f ca="1">ROUND(A880/Graphs!$E$5,3)</f>
        <v>0.5</v>
      </c>
      <c r="D880" s="4">
        <v>879</v>
      </c>
      <c r="E880" s="3">
        <f t="shared" ca="1" si="43"/>
        <v>0.56000000000000005</v>
      </c>
      <c r="F880" s="4">
        <f t="shared" ca="1" si="44"/>
        <v>8</v>
      </c>
      <c r="G880" s="5">
        <f ca="1">Graphs!$E$5-Data!A880</f>
        <v>50</v>
      </c>
      <c r="H880" s="9">
        <f ca="1">C880-Graphs!$E$6</f>
        <v>-0.5</v>
      </c>
      <c r="P880" t="e">
        <f ca="1">IF(E880&gt;=Graphs!$E$6,Data!F880,NA())</f>
        <v>#N/A</v>
      </c>
    </row>
    <row r="881" spans="1:16">
      <c r="A881" s="5">
        <f ca="1">CRITBINOM(Graphs!$E$5,Graphs!$C$5,RAND())</f>
        <v>49</v>
      </c>
      <c r="B881" s="2">
        <f t="shared" ca="1" si="42"/>
        <v>477</v>
      </c>
      <c r="C881" s="3">
        <f ca="1">ROUND(A881/Graphs!$E$5,3)</f>
        <v>0.49</v>
      </c>
      <c r="D881" s="4">
        <v>880</v>
      </c>
      <c r="E881" s="3">
        <f t="shared" ca="1" si="43"/>
        <v>0.56000000000000005</v>
      </c>
      <c r="F881" s="4">
        <f t="shared" ca="1" si="44"/>
        <v>9</v>
      </c>
      <c r="G881" s="5">
        <f ca="1">Graphs!$E$5-Data!A881</f>
        <v>51</v>
      </c>
      <c r="H881" s="9">
        <f ca="1">C881-Graphs!$E$6</f>
        <v>-0.51</v>
      </c>
      <c r="P881" t="e">
        <f ca="1">IF(E881&gt;=Graphs!$E$6,Data!F881,NA())</f>
        <v>#N/A</v>
      </c>
    </row>
    <row r="882" spans="1:16">
      <c r="A882" s="5">
        <f ca="1">CRITBINOM(Graphs!$E$5,Graphs!$C$5,RAND())</f>
        <v>50</v>
      </c>
      <c r="B882" s="2">
        <f t="shared" ca="1" si="42"/>
        <v>559</v>
      </c>
      <c r="C882" s="3">
        <f ca="1">ROUND(A882/Graphs!$E$5,3)</f>
        <v>0.5</v>
      </c>
      <c r="D882" s="4">
        <v>881</v>
      </c>
      <c r="E882" s="3">
        <f t="shared" ca="1" si="43"/>
        <v>0.56000000000000005</v>
      </c>
      <c r="F882" s="4">
        <f t="shared" ca="1" si="44"/>
        <v>10</v>
      </c>
      <c r="G882" s="5">
        <f ca="1">Graphs!$E$5-Data!A882</f>
        <v>50</v>
      </c>
      <c r="H882" s="9">
        <f ca="1">C882-Graphs!$E$6</f>
        <v>-0.5</v>
      </c>
      <c r="P882" t="e">
        <f ca="1">IF(E882&gt;=Graphs!$E$6,Data!F882,NA())</f>
        <v>#N/A</v>
      </c>
    </row>
    <row r="883" spans="1:16">
      <c r="A883" s="5">
        <f ca="1">CRITBINOM(Graphs!$E$5,Graphs!$C$5,RAND())</f>
        <v>52</v>
      </c>
      <c r="B883" s="2">
        <f t="shared" ca="1" si="42"/>
        <v>693</v>
      </c>
      <c r="C883" s="3">
        <f ca="1">ROUND(A883/Graphs!$E$5,3)</f>
        <v>0.52</v>
      </c>
      <c r="D883" s="4">
        <v>882</v>
      </c>
      <c r="E883" s="3">
        <f t="shared" ca="1" si="43"/>
        <v>0.56000000000000005</v>
      </c>
      <c r="F883" s="4">
        <f t="shared" ca="1" si="44"/>
        <v>11</v>
      </c>
      <c r="G883" s="5">
        <f ca="1">Graphs!$E$5-Data!A883</f>
        <v>48</v>
      </c>
      <c r="H883" s="9">
        <f ca="1">C883-Graphs!$E$6</f>
        <v>-0.48</v>
      </c>
      <c r="P883" t="e">
        <f ca="1">IF(E883&gt;=Graphs!$E$6,Data!F883,NA())</f>
        <v>#N/A</v>
      </c>
    </row>
    <row r="884" spans="1:16">
      <c r="A884" s="5">
        <f ca="1">CRITBINOM(Graphs!$E$5,Graphs!$C$5,RAND())</f>
        <v>52</v>
      </c>
      <c r="B884" s="2">
        <f t="shared" ca="1" si="42"/>
        <v>693</v>
      </c>
      <c r="C884" s="3">
        <f ca="1">ROUND(A884/Graphs!$E$5,3)</f>
        <v>0.52</v>
      </c>
      <c r="D884" s="4">
        <v>883</v>
      </c>
      <c r="E884" s="3">
        <f t="shared" ca="1" si="43"/>
        <v>0.56000000000000005</v>
      </c>
      <c r="F884" s="4">
        <f t="shared" ca="1" si="44"/>
        <v>12</v>
      </c>
      <c r="G884" s="5">
        <f ca="1">Graphs!$E$5-Data!A884</f>
        <v>48</v>
      </c>
      <c r="H884" s="9">
        <f ca="1">C884-Graphs!$E$6</f>
        <v>-0.48</v>
      </c>
      <c r="P884" t="e">
        <f ca="1">IF(E884&gt;=Graphs!$E$6,Data!F884,NA())</f>
        <v>#N/A</v>
      </c>
    </row>
    <row r="885" spans="1:16">
      <c r="A885" s="5">
        <f ca="1">CRITBINOM(Graphs!$E$5,Graphs!$C$5,RAND())</f>
        <v>55</v>
      </c>
      <c r="B885" s="2">
        <f t="shared" ca="1" si="42"/>
        <v>871</v>
      </c>
      <c r="C885" s="3">
        <f ca="1">ROUND(A885/Graphs!$E$5,3)</f>
        <v>0.55000000000000004</v>
      </c>
      <c r="D885" s="4">
        <v>884</v>
      </c>
      <c r="E885" s="3">
        <f t="shared" ca="1" si="43"/>
        <v>0.56000000000000005</v>
      </c>
      <c r="F885" s="4">
        <f t="shared" ca="1" si="44"/>
        <v>13</v>
      </c>
      <c r="G885" s="5">
        <f ca="1">Graphs!$E$5-Data!A885</f>
        <v>45</v>
      </c>
      <c r="H885" s="9">
        <f ca="1">C885-Graphs!$E$6</f>
        <v>-0.44999999999999996</v>
      </c>
      <c r="P885" t="e">
        <f ca="1">IF(E885&gt;=Graphs!$E$6,Data!F885,NA())</f>
        <v>#N/A</v>
      </c>
    </row>
    <row r="886" spans="1:16">
      <c r="A886" s="5">
        <f ca="1">CRITBINOM(Graphs!$E$5,Graphs!$C$5,RAND())</f>
        <v>54</v>
      </c>
      <c r="B886" s="2">
        <f t="shared" ca="1" si="42"/>
        <v>823</v>
      </c>
      <c r="C886" s="3">
        <f ca="1">ROUND(A886/Graphs!$E$5,3)</f>
        <v>0.54</v>
      </c>
      <c r="D886" s="4">
        <v>885</v>
      </c>
      <c r="E886" s="3">
        <f t="shared" ca="1" si="43"/>
        <v>0.56000000000000005</v>
      </c>
      <c r="F886" s="4">
        <f t="shared" ca="1" si="44"/>
        <v>14</v>
      </c>
      <c r="G886" s="5">
        <f ca="1">Graphs!$E$5-Data!A886</f>
        <v>46</v>
      </c>
      <c r="H886" s="9">
        <f ca="1">C886-Graphs!$E$6</f>
        <v>-0.45999999999999996</v>
      </c>
      <c r="P886" t="e">
        <f ca="1">IF(E886&gt;=Graphs!$E$6,Data!F886,NA())</f>
        <v>#N/A</v>
      </c>
    </row>
    <row r="887" spans="1:16">
      <c r="A887" s="5">
        <f ca="1">CRITBINOM(Graphs!$E$5,Graphs!$C$5,RAND())</f>
        <v>53</v>
      </c>
      <c r="B887" s="2">
        <f t="shared" ca="1" si="42"/>
        <v>767</v>
      </c>
      <c r="C887" s="3">
        <f ca="1">ROUND(A887/Graphs!$E$5,3)</f>
        <v>0.53</v>
      </c>
      <c r="D887" s="4">
        <v>886</v>
      </c>
      <c r="E887" s="3">
        <f t="shared" ca="1" si="43"/>
        <v>0.56000000000000005</v>
      </c>
      <c r="F887" s="4">
        <f t="shared" ca="1" si="44"/>
        <v>15</v>
      </c>
      <c r="G887" s="5">
        <f ca="1">Graphs!$E$5-Data!A887</f>
        <v>47</v>
      </c>
      <c r="H887" s="9">
        <f ca="1">C887-Graphs!$E$6</f>
        <v>-0.47</v>
      </c>
      <c r="P887" t="e">
        <f ca="1">IF(E887&gt;=Graphs!$E$6,Data!F887,NA())</f>
        <v>#N/A</v>
      </c>
    </row>
    <row r="888" spans="1:16">
      <c r="A888" s="5">
        <f ca="1">CRITBINOM(Graphs!$E$5,Graphs!$C$5,RAND())</f>
        <v>50</v>
      </c>
      <c r="B888" s="2">
        <f t="shared" ca="1" si="42"/>
        <v>559</v>
      </c>
      <c r="C888" s="3">
        <f ca="1">ROUND(A888/Graphs!$E$5,3)</f>
        <v>0.5</v>
      </c>
      <c r="D888" s="4">
        <v>887</v>
      </c>
      <c r="E888" s="3">
        <f t="shared" ca="1" si="43"/>
        <v>0.56000000000000005</v>
      </c>
      <c r="F888" s="4">
        <f t="shared" ca="1" si="44"/>
        <v>16</v>
      </c>
      <c r="G888" s="5">
        <f ca="1">Graphs!$E$5-Data!A888</f>
        <v>50</v>
      </c>
      <c r="H888" s="9">
        <f ca="1">C888-Graphs!$E$6</f>
        <v>-0.5</v>
      </c>
      <c r="P888" t="e">
        <f ca="1">IF(E888&gt;=Graphs!$E$6,Data!F888,NA())</f>
        <v>#N/A</v>
      </c>
    </row>
    <row r="889" spans="1:16">
      <c r="A889" s="5">
        <f ca="1">CRITBINOM(Graphs!$E$5,Graphs!$C$5,RAND())</f>
        <v>48</v>
      </c>
      <c r="B889" s="2">
        <f t="shared" ca="1" si="42"/>
        <v>388</v>
      </c>
      <c r="C889" s="3">
        <f ca="1">ROUND(A889/Graphs!$E$5,3)</f>
        <v>0.48</v>
      </c>
      <c r="D889" s="4">
        <v>888</v>
      </c>
      <c r="E889" s="3">
        <f t="shared" ca="1" si="43"/>
        <v>0.56000000000000005</v>
      </c>
      <c r="F889" s="4">
        <f t="shared" ca="1" si="44"/>
        <v>17</v>
      </c>
      <c r="G889" s="5">
        <f ca="1">Graphs!$E$5-Data!A889</f>
        <v>52</v>
      </c>
      <c r="H889" s="9">
        <f ca="1">C889-Graphs!$E$6</f>
        <v>-0.52</v>
      </c>
      <c r="P889" t="e">
        <f ca="1">IF(E889&gt;=Graphs!$E$6,Data!F889,NA())</f>
        <v>#N/A</v>
      </c>
    </row>
    <row r="890" spans="1:16">
      <c r="A890" s="5">
        <f ca="1">CRITBINOM(Graphs!$E$5,Graphs!$C$5,RAND())</f>
        <v>47</v>
      </c>
      <c r="B890" s="2">
        <f t="shared" ca="1" si="42"/>
        <v>303</v>
      </c>
      <c r="C890" s="3">
        <f ca="1">ROUND(A890/Graphs!$E$5,3)</f>
        <v>0.47</v>
      </c>
      <c r="D890" s="4">
        <v>889</v>
      </c>
      <c r="E890" s="3">
        <f t="shared" ca="1" si="43"/>
        <v>0.56000000000000005</v>
      </c>
      <c r="F890" s="4">
        <f t="shared" ca="1" si="44"/>
        <v>18</v>
      </c>
      <c r="G890" s="5">
        <f ca="1">Graphs!$E$5-Data!A890</f>
        <v>53</v>
      </c>
      <c r="H890" s="9">
        <f ca="1">C890-Graphs!$E$6</f>
        <v>-0.53</v>
      </c>
      <c r="P890" t="e">
        <f ca="1">IF(E890&gt;=Graphs!$E$6,Data!F890,NA())</f>
        <v>#N/A</v>
      </c>
    </row>
    <row r="891" spans="1:16">
      <c r="A891" s="5">
        <f ca="1">CRITBINOM(Graphs!$E$5,Graphs!$C$5,RAND())</f>
        <v>48</v>
      </c>
      <c r="B891" s="2">
        <f t="shared" ca="1" si="42"/>
        <v>388</v>
      </c>
      <c r="C891" s="3">
        <f ca="1">ROUND(A891/Graphs!$E$5,3)</f>
        <v>0.48</v>
      </c>
      <c r="D891" s="4">
        <v>890</v>
      </c>
      <c r="E891" s="3">
        <f t="shared" ca="1" si="43"/>
        <v>0.56000000000000005</v>
      </c>
      <c r="F891" s="4">
        <f t="shared" ca="1" si="44"/>
        <v>19</v>
      </c>
      <c r="G891" s="5">
        <f ca="1">Graphs!$E$5-Data!A891</f>
        <v>52</v>
      </c>
      <c r="H891" s="9">
        <f ca="1">C891-Graphs!$E$6</f>
        <v>-0.52</v>
      </c>
      <c r="P891" t="e">
        <f ca="1">IF(E891&gt;=Graphs!$E$6,Data!F891,NA())</f>
        <v>#N/A</v>
      </c>
    </row>
    <row r="892" spans="1:16">
      <c r="A892" s="5">
        <f ca="1">CRITBINOM(Graphs!$E$5,Graphs!$C$5,RAND())</f>
        <v>48</v>
      </c>
      <c r="B892" s="2">
        <f t="shared" ca="1" si="42"/>
        <v>388</v>
      </c>
      <c r="C892" s="3">
        <f ca="1">ROUND(A892/Graphs!$E$5,3)</f>
        <v>0.48</v>
      </c>
      <c r="D892" s="4">
        <v>891</v>
      </c>
      <c r="E892" s="3">
        <f t="shared" ca="1" si="43"/>
        <v>0.56000000000000005</v>
      </c>
      <c r="F892" s="4">
        <f t="shared" ca="1" si="44"/>
        <v>20</v>
      </c>
      <c r="G892" s="5">
        <f ca="1">Graphs!$E$5-Data!A892</f>
        <v>52</v>
      </c>
      <c r="H892" s="9">
        <f ca="1">C892-Graphs!$E$6</f>
        <v>-0.52</v>
      </c>
      <c r="P892" t="e">
        <f ca="1">IF(E892&gt;=Graphs!$E$6,Data!F892,NA())</f>
        <v>#N/A</v>
      </c>
    </row>
    <row r="893" spans="1:16">
      <c r="A893" s="5">
        <f ca="1">CRITBINOM(Graphs!$E$5,Graphs!$C$5,RAND())</f>
        <v>56</v>
      </c>
      <c r="B893" s="2">
        <f t="shared" ca="1" si="42"/>
        <v>912</v>
      </c>
      <c r="C893" s="3">
        <f ca="1">ROUND(A893/Graphs!$E$5,3)</f>
        <v>0.56000000000000005</v>
      </c>
      <c r="D893" s="4">
        <v>892</v>
      </c>
      <c r="E893" s="3">
        <f t="shared" ca="1" si="43"/>
        <v>0.56000000000000005</v>
      </c>
      <c r="F893" s="4">
        <f t="shared" ca="1" si="44"/>
        <v>21</v>
      </c>
      <c r="G893" s="5">
        <f ca="1">Graphs!$E$5-Data!A893</f>
        <v>44</v>
      </c>
      <c r="H893" s="9">
        <f ca="1">C893-Graphs!$E$6</f>
        <v>-0.43999999999999995</v>
      </c>
      <c r="P893" t="e">
        <f ca="1">IF(E893&gt;=Graphs!$E$6,Data!F893,NA())</f>
        <v>#N/A</v>
      </c>
    </row>
    <row r="894" spans="1:16">
      <c r="A894" s="5">
        <f ca="1">CRITBINOM(Graphs!$E$5,Graphs!$C$5,RAND())</f>
        <v>48</v>
      </c>
      <c r="B894" s="2">
        <f t="shared" ca="1" si="42"/>
        <v>388</v>
      </c>
      <c r="C894" s="3">
        <f ca="1">ROUND(A894/Graphs!$E$5,3)</f>
        <v>0.48</v>
      </c>
      <c r="D894" s="4">
        <v>893</v>
      </c>
      <c r="E894" s="3">
        <f t="shared" ca="1" si="43"/>
        <v>0.56000000000000005</v>
      </c>
      <c r="F894" s="4">
        <f t="shared" ca="1" si="44"/>
        <v>22</v>
      </c>
      <c r="G894" s="5">
        <f ca="1">Graphs!$E$5-Data!A894</f>
        <v>52</v>
      </c>
      <c r="H894" s="9">
        <f ca="1">C894-Graphs!$E$6</f>
        <v>-0.52</v>
      </c>
      <c r="P894" t="e">
        <f ca="1">IF(E894&gt;=Graphs!$E$6,Data!F894,NA())</f>
        <v>#N/A</v>
      </c>
    </row>
    <row r="895" spans="1:16">
      <c r="A895" s="5">
        <f ca="1">CRITBINOM(Graphs!$E$5,Graphs!$C$5,RAND())</f>
        <v>62</v>
      </c>
      <c r="B895" s="2">
        <f t="shared" ca="1" si="42"/>
        <v>991</v>
      </c>
      <c r="C895" s="3">
        <f ca="1">ROUND(A895/Graphs!$E$5,3)</f>
        <v>0.62</v>
      </c>
      <c r="D895" s="4">
        <v>894</v>
      </c>
      <c r="E895" s="3">
        <f t="shared" ca="1" si="43"/>
        <v>0.56000000000000005</v>
      </c>
      <c r="F895" s="4">
        <f t="shared" ca="1" si="44"/>
        <v>23</v>
      </c>
      <c r="G895" s="5">
        <f ca="1">Graphs!$E$5-Data!A895</f>
        <v>38</v>
      </c>
      <c r="H895" s="9">
        <f ca="1">C895-Graphs!$E$6</f>
        <v>-0.38</v>
      </c>
      <c r="P895" t="e">
        <f ca="1">IF(E895&gt;=Graphs!$E$6,Data!F895,NA())</f>
        <v>#N/A</v>
      </c>
    </row>
    <row r="896" spans="1:16">
      <c r="A896" s="5">
        <f ca="1">CRITBINOM(Graphs!$E$5,Graphs!$C$5,RAND())</f>
        <v>46</v>
      </c>
      <c r="B896" s="2">
        <f t="shared" ca="1" si="42"/>
        <v>246</v>
      </c>
      <c r="C896" s="3">
        <f ca="1">ROUND(A896/Graphs!$E$5,3)</f>
        <v>0.46</v>
      </c>
      <c r="D896" s="4">
        <v>895</v>
      </c>
      <c r="E896" s="3">
        <f t="shared" ca="1" si="43"/>
        <v>0.56000000000000005</v>
      </c>
      <c r="F896" s="4">
        <f t="shared" ca="1" si="44"/>
        <v>24</v>
      </c>
      <c r="G896" s="5">
        <f ca="1">Graphs!$E$5-Data!A896</f>
        <v>54</v>
      </c>
      <c r="H896" s="9">
        <f ca="1">C896-Graphs!$E$6</f>
        <v>-0.54</v>
      </c>
      <c r="P896" t="e">
        <f ca="1">IF(E896&gt;=Graphs!$E$6,Data!F896,NA())</f>
        <v>#N/A</v>
      </c>
    </row>
    <row r="897" spans="1:16">
      <c r="A897" s="5">
        <f ca="1">CRITBINOM(Graphs!$E$5,Graphs!$C$5,RAND())</f>
        <v>50</v>
      </c>
      <c r="B897" s="2">
        <f t="shared" ca="1" si="42"/>
        <v>559</v>
      </c>
      <c r="C897" s="3">
        <f ca="1">ROUND(A897/Graphs!$E$5,3)</f>
        <v>0.5</v>
      </c>
      <c r="D897" s="4">
        <v>896</v>
      </c>
      <c r="E897" s="3">
        <f t="shared" ca="1" si="43"/>
        <v>0.56000000000000005</v>
      </c>
      <c r="F897" s="4">
        <f t="shared" ca="1" si="44"/>
        <v>25</v>
      </c>
      <c r="G897" s="5">
        <f ca="1">Graphs!$E$5-Data!A897</f>
        <v>50</v>
      </c>
      <c r="H897" s="9">
        <f ca="1">C897-Graphs!$E$6</f>
        <v>-0.5</v>
      </c>
      <c r="P897" t="e">
        <f ca="1">IF(E897&gt;=Graphs!$E$6,Data!F897,NA())</f>
        <v>#N/A</v>
      </c>
    </row>
    <row r="898" spans="1:16">
      <c r="A898" s="5">
        <f ca="1">CRITBINOM(Graphs!$E$5,Graphs!$C$5,RAND())</f>
        <v>51</v>
      </c>
      <c r="B898" s="2">
        <f t="shared" ref="B898:B961" ca="1" si="45">COUNTIF(List,"&lt;="&amp;C898)</f>
        <v>632</v>
      </c>
      <c r="C898" s="3">
        <f ca="1">ROUND(A898/Graphs!$E$5,3)</f>
        <v>0.51</v>
      </c>
      <c r="D898" s="4">
        <v>897</v>
      </c>
      <c r="E898" s="3">
        <f t="shared" ref="E898:E961" ca="1" si="46">VLOOKUP(SMALL($B$2:$B$1001,D898),$B$2:$C$1001,2,FALSE)</f>
        <v>0.56000000000000005</v>
      </c>
      <c r="F898" s="4">
        <f t="shared" ca="1" si="44"/>
        <v>26</v>
      </c>
      <c r="G898" s="5">
        <f ca="1">Graphs!$E$5-Data!A898</f>
        <v>49</v>
      </c>
      <c r="H898" s="9">
        <f ca="1">C898-Graphs!$E$6</f>
        <v>-0.49</v>
      </c>
      <c r="P898" t="e">
        <f ca="1">IF(E898&gt;=Graphs!$E$6,Data!F898,NA())</f>
        <v>#N/A</v>
      </c>
    </row>
    <row r="899" spans="1:16">
      <c r="A899" s="5">
        <f ca="1">CRITBINOM(Graphs!$E$5,Graphs!$C$5,RAND())</f>
        <v>43</v>
      </c>
      <c r="B899" s="2">
        <f t="shared" ca="1" si="45"/>
        <v>116</v>
      </c>
      <c r="C899" s="3">
        <f ca="1">ROUND(A899/Graphs!$E$5,3)</f>
        <v>0.43</v>
      </c>
      <c r="D899" s="4">
        <v>898</v>
      </c>
      <c r="E899" s="3">
        <f t="shared" ca="1" si="46"/>
        <v>0.56000000000000005</v>
      </c>
      <c r="F899" s="4">
        <f t="shared" ca="1" si="44"/>
        <v>27</v>
      </c>
      <c r="G899" s="5">
        <f ca="1">Graphs!$E$5-Data!A899</f>
        <v>57</v>
      </c>
      <c r="H899" s="9">
        <f ca="1">C899-Graphs!$E$6</f>
        <v>-0.57000000000000006</v>
      </c>
      <c r="P899" t="e">
        <f ca="1">IF(E899&gt;=Graphs!$E$6,Data!F899,NA())</f>
        <v>#N/A</v>
      </c>
    </row>
    <row r="900" spans="1:16">
      <c r="A900" s="5">
        <f ca="1">CRITBINOM(Graphs!$E$5,Graphs!$C$5,RAND())</f>
        <v>47</v>
      </c>
      <c r="B900" s="2">
        <f t="shared" ca="1" si="45"/>
        <v>303</v>
      </c>
      <c r="C900" s="3">
        <f ca="1">ROUND(A900/Graphs!$E$5,3)</f>
        <v>0.47</v>
      </c>
      <c r="D900" s="4">
        <v>899</v>
      </c>
      <c r="E900" s="3">
        <f t="shared" ca="1" si="46"/>
        <v>0.56000000000000005</v>
      </c>
      <c r="F900" s="4">
        <f t="shared" ref="F900:F963" ca="1" si="47">IF(E900=E899,F899+1,1)</f>
        <v>28</v>
      </c>
      <c r="G900" s="5">
        <f ca="1">Graphs!$E$5-Data!A900</f>
        <v>53</v>
      </c>
      <c r="H900" s="9">
        <f ca="1">C900-Graphs!$E$6</f>
        <v>-0.53</v>
      </c>
      <c r="P900" t="e">
        <f ca="1">IF(E900&gt;=Graphs!$E$6,Data!F900,NA())</f>
        <v>#N/A</v>
      </c>
    </row>
    <row r="901" spans="1:16">
      <c r="A901" s="5">
        <f ca="1">CRITBINOM(Graphs!$E$5,Graphs!$C$5,RAND())</f>
        <v>49</v>
      </c>
      <c r="B901" s="2">
        <f t="shared" ca="1" si="45"/>
        <v>477</v>
      </c>
      <c r="C901" s="3">
        <f ca="1">ROUND(A901/Graphs!$E$5,3)</f>
        <v>0.49</v>
      </c>
      <c r="D901" s="4">
        <v>900</v>
      </c>
      <c r="E901" s="3">
        <f t="shared" ca="1" si="46"/>
        <v>0.56000000000000005</v>
      </c>
      <c r="F901" s="4">
        <f t="shared" ca="1" si="47"/>
        <v>29</v>
      </c>
      <c r="G901" s="5">
        <f ca="1">Graphs!$E$5-Data!A901</f>
        <v>51</v>
      </c>
      <c r="H901" s="9">
        <f ca="1">C901-Graphs!$E$6</f>
        <v>-0.51</v>
      </c>
      <c r="P901" t="e">
        <f ca="1">IF(E901&gt;=Graphs!$E$6,Data!F901,NA())</f>
        <v>#N/A</v>
      </c>
    </row>
    <row r="902" spans="1:16">
      <c r="A902" s="5">
        <f ca="1">CRITBINOM(Graphs!$E$5,Graphs!$C$5,RAND())</f>
        <v>51</v>
      </c>
      <c r="B902" s="2">
        <f t="shared" ca="1" si="45"/>
        <v>632</v>
      </c>
      <c r="C902" s="3">
        <f ca="1">ROUND(A902/Graphs!$E$5,3)</f>
        <v>0.51</v>
      </c>
      <c r="D902" s="4">
        <v>901</v>
      </c>
      <c r="E902" s="3">
        <f t="shared" ca="1" si="46"/>
        <v>0.56000000000000005</v>
      </c>
      <c r="F902" s="4">
        <f t="shared" ca="1" si="47"/>
        <v>30</v>
      </c>
      <c r="G902" s="5">
        <f ca="1">Graphs!$E$5-Data!A902</f>
        <v>49</v>
      </c>
      <c r="H902" s="9">
        <f ca="1">C902-Graphs!$E$6</f>
        <v>-0.49</v>
      </c>
      <c r="P902" t="e">
        <f ca="1">IF(E902&gt;=Graphs!$E$6,Data!F902,NA())</f>
        <v>#N/A</v>
      </c>
    </row>
    <row r="903" spans="1:16">
      <c r="A903" s="5">
        <f ca="1">CRITBINOM(Graphs!$E$5,Graphs!$C$5,RAND())</f>
        <v>56</v>
      </c>
      <c r="B903" s="2">
        <f t="shared" ca="1" si="45"/>
        <v>912</v>
      </c>
      <c r="C903" s="3">
        <f ca="1">ROUND(A903/Graphs!$E$5,3)</f>
        <v>0.56000000000000005</v>
      </c>
      <c r="D903" s="4">
        <v>902</v>
      </c>
      <c r="E903" s="3">
        <f t="shared" ca="1" si="46"/>
        <v>0.56000000000000005</v>
      </c>
      <c r="F903" s="4">
        <f t="shared" ca="1" si="47"/>
        <v>31</v>
      </c>
      <c r="G903" s="5">
        <f ca="1">Graphs!$E$5-Data!A903</f>
        <v>44</v>
      </c>
      <c r="H903" s="9">
        <f ca="1">C903-Graphs!$E$6</f>
        <v>-0.43999999999999995</v>
      </c>
      <c r="P903" t="e">
        <f ca="1">IF(E903&gt;=Graphs!$E$6,Data!F903,NA())</f>
        <v>#N/A</v>
      </c>
    </row>
    <row r="904" spans="1:16">
      <c r="A904" s="5">
        <f ca="1">CRITBINOM(Graphs!$E$5,Graphs!$C$5,RAND())</f>
        <v>48</v>
      </c>
      <c r="B904" s="2">
        <f t="shared" ca="1" si="45"/>
        <v>388</v>
      </c>
      <c r="C904" s="3">
        <f ca="1">ROUND(A904/Graphs!$E$5,3)</f>
        <v>0.48</v>
      </c>
      <c r="D904" s="4">
        <v>903</v>
      </c>
      <c r="E904" s="3">
        <f t="shared" ca="1" si="46"/>
        <v>0.56000000000000005</v>
      </c>
      <c r="F904" s="4">
        <f t="shared" ca="1" si="47"/>
        <v>32</v>
      </c>
      <c r="G904" s="5">
        <f ca="1">Graphs!$E$5-Data!A904</f>
        <v>52</v>
      </c>
      <c r="H904" s="9">
        <f ca="1">C904-Graphs!$E$6</f>
        <v>-0.52</v>
      </c>
      <c r="P904" t="e">
        <f ca="1">IF(E904&gt;=Graphs!$E$6,Data!F904,NA())</f>
        <v>#N/A</v>
      </c>
    </row>
    <row r="905" spans="1:16">
      <c r="A905" s="5">
        <f ca="1">CRITBINOM(Graphs!$E$5,Graphs!$C$5,RAND())</f>
        <v>51</v>
      </c>
      <c r="B905" s="2">
        <f t="shared" ca="1" si="45"/>
        <v>632</v>
      </c>
      <c r="C905" s="3">
        <f ca="1">ROUND(A905/Graphs!$E$5,3)</f>
        <v>0.51</v>
      </c>
      <c r="D905" s="4">
        <v>904</v>
      </c>
      <c r="E905" s="3">
        <f t="shared" ca="1" si="46"/>
        <v>0.56000000000000005</v>
      </c>
      <c r="F905" s="4">
        <f t="shared" ca="1" si="47"/>
        <v>33</v>
      </c>
      <c r="G905" s="5">
        <f ca="1">Graphs!$E$5-Data!A905</f>
        <v>49</v>
      </c>
      <c r="H905" s="9">
        <f ca="1">C905-Graphs!$E$6</f>
        <v>-0.49</v>
      </c>
      <c r="P905" t="e">
        <f ca="1">IF(E905&gt;=Graphs!$E$6,Data!F905,NA())</f>
        <v>#N/A</v>
      </c>
    </row>
    <row r="906" spans="1:16">
      <c r="A906" s="5">
        <f ca="1">CRITBINOM(Graphs!$E$5,Graphs!$C$5,RAND())</f>
        <v>55</v>
      </c>
      <c r="B906" s="2">
        <f t="shared" ca="1" si="45"/>
        <v>871</v>
      </c>
      <c r="C906" s="3">
        <f ca="1">ROUND(A906/Graphs!$E$5,3)</f>
        <v>0.55000000000000004</v>
      </c>
      <c r="D906" s="4">
        <v>905</v>
      </c>
      <c r="E906" s="3">
        <f t="shared" ca="1" si="46"/>
        <v>0.56000000000000005</v>
      </c>
      <c r="F906" s="4">
        <f t="shared" ca="1" si="47"/>
        <v>34</v>
      </c>
      <c r="G906" s="5">
        <f ca="1">Graphs!$E$5-Data!A906</f>
        <v>45</v>
      </c>
      <c r="H906" s="9">
        <f ca="1">C906-Graphs!$E$6</f>
        <v>-0.44999999999999996</v>
      </c>
      <c r="P906" t="e">
        <f ca="1">IF(E906&gt;=Graphs!$E$6,Data!F906,NA())</f>
        <v>#N/A</v>
      </c>
    </row>
    <row r="907" spans="1:16">
      <c r="A907" s="5">
        <f ca="1">CRITBINOM(Graphs!$E$5,Graphs!$C$5,RAND())</f>
        <v>52</v>
      </c>
      <c r="B907" s="2">
        <f t="shared" ca="1" si="45"/>
        <v>693</v>
      </c>
      <c r="C907" s="3">
        <f ca="1">ROUND(A907/Graphs!$E$5,3)</f>
        <v>0.52</v>
      </c>
      <c r="D907" s="4">
        <v>906</v>
      </c>
      <c r="E907" s="3">
        <f t="shared" ca="1" si="46"/>
        <v>0.56000000000000005</v>
      </c>
      <c r="F907" s="4">
        <f t="shared" ca="1" si="47"/>
        <v>35</v>
      </c>
      <c r="G907" s="5">
        <f ca="1">Graphs!$E$5-Data!A907</f>
        <v>48</v>
      </c>
      <c r="H907" s="9">
        <f ca="1">C907-Graphs!$E$6</f>
        <v>-0.48</v>
      </c>
      <c r="P907" t="e">
        <f ca="1">IF(E907&gt;=Graphs!$E$6,Data!F907,NA())</f>
        <v>#N/A</v>
      </c>
    </row>
    <row r="908" spans="1:16">
      <c r="A908" s="5">
        <f ca="1">CRITBINOM(Graphs!$E$5,Graphs!$C$5,RAND())</f>
        <v>46</v>
      </c>
      <c r="B908" s="2">
        <f t="shared" ca="1" si="45"/>
        <v>246</v>
      </c>
      <c r="C908" s="3">
        <f ca="1">ROUND(A908/Graphs!$E$5,3)</f>
        <v>0.46</v>
      </c>
      <c r="D908" s="4">
        <v>907</v>
      </c>
      <c r="E908" s="3">
        <f t="shared" ca="1" si="46"/>
        <v>0.56000000000000005</v>
      </c>
      <c r="F908" s="4">
        <f t="shared" ca="1" si="47"/>
        <v>36</v>
      </c>
      <c r="G908" s="5">
        <f ca="1">Graphs!$E$5-Data!A908</f>
        <v>54</v>
      </c>
      <c r="H908" s="9">
        <f ca="1">C908-Graphs!$E$6</f>
        <v>-0.54</v>
      </c>
      <c r="P908" t="e">
        <f ca="1">IF(E908&gt;=Graphs!$E$6,Data!F908,NA())</f>
        <v>#N/A</v>
      </c>
    </row>
    <row r="909" spans="1:16">
      <c r="A909" s="5">
        <f ca="1">CRITBINOM(Graphs!$E$5,Graphs!$C$5,RAND())</f>
        <v>49</v>
      </c>
      <c r="B909" s="2">
        <f t="shared" ca="1" si="45"/>
        <v>477</v>
      </c>
      <c r="C909" s="3">
        <f ca="1">ROUND(A909/Graphs!$E$5,3)</f>
        <v>0.49</v>
      </c>
      <c r="D909" s="4">
        <v>908</v>
      </c>
      <c r="E909" s="3">
        <f t="shared" ca="1" si="46"/>
        <v>0.56000000000000005</v>
      </c>
      <c r="F909" s="4">
        <f t="shared" ca="1" si="47"/>
        <v>37</v>
      </c>
      <c r="G909" s="5">
        <f ca="1">Graphs!$E$5-Data!A909</f>
        <v>51</v>
      </c>
      <c r="H909" s="9">
        <f ca="1">C909-Graphs!$E$6</f>
        <v>-0.51</v>
      </c>
      <c r="P909" t="e">
        <f ca="1">IF(E909&gt;=Graphs!$E$6,Data!F909,NA())</f>
        <v>#N/A</v>
      </c>
    </row>
    <row r="910" spans="1:16">
      <c r="A910" s="5">
        <f ca="1">CRITBINOM(Graphs!$E$5,Graphs!$C$5,RAND())</f>
        <v>55</v>
      </c>
      <c r="B910" s="2">
        <f t="shared" ca="1" si="45"/>
        <v>871</v>
      </c>
      <c r="C910" s="3">
        <f ca="1">ROUND(A910/Graphs!$E$5,3)</f>
        <v>0.55000000000000004</v>
      </c>
      <c r="D910" s="4">
        <v>909</v>
      </c>
      <c r="E910" s="3">
        <f t="shared" ca="1" si="46"/>
        <v>0.56000000000000005</v>
      </c>
      <c r="F910" s="4">
        <f t="shared" ca="1" si="47"/>
        <v>38</v>
      </c>
      <c r="G910" s="5">
        <f ca="1">Graphs!$E$5-Data!A910</f>
        <v>45</v>
      </c>
      <c r="H910" s="9">
        <f ca="1">C910-Graphs!$E$6</f>
        <v>-0.44999999999999996</v>
      </c>
      <c r="P910" t="e">
        <f ca="1">IF(E910&gt;=Graphs!$E$6,Data!F910,NA())</f>
        <v>#N/A</v>
      </c>
    </row>
    <row r="911" spans="1:16">
      <c r="A911" s="5">
        <f ca="1">CRITBINOM(Graphs!$E$5,Graphs!$C$5,RAND())</f>
        <v>51</v>
      </c>
      <c r="B911" s="2">
        <f t="shared" ca="1" si="45"/>
        <v>632</v>
      </c>
      <c r="C911" s="3">
        <f ca="1">ROUND(A911/Graphs!$E$5,3)</f>
        <v>0.51</v>
      </c>
      <c r="D911" s="4">
        <v>910</v>
      </c>
      <c r="E911" s="3">
        <f t="shared" ca="1" si="46"/>
        <v>0.56000000000000005</v>
      </c>
      <c r="F911" s="4">
        <f t="shared" ca="1" si="47"/>
        <v>39</v>
      </c>
      <c r="G911" s="5">
        <f ca="1">Graphs!$E$5-Data!A911</f>
        <v>49</v>
      </c>
      <c r="H911" s="9">
        <f ca="1">C911-Graphs!$E$6</f>
        <v>-0.49</v>
      </c>
      <c r="P911" t="e">
        <f ca="1">IF(E911&gt;=Graphs!$E$6,Data!F911,NA())</f>
        <v>#N/A</v>
      </c>
    </row>
    <row r="912" spans="1:16">
      <c r="A912" s="5">
        <f ca="1">CRITBINOM(Graphs!$E$5,Graphs!$C$5,RAND())</f>
        <v>50</v>
      </c>
      <c r="B912" s="2">
        <f t="shared" ca="1" si="45"/>
        <v>559</v>
      </c>
      <c r="C912" s="3">
        <f ca="1">ROUND(A912/Graphs!$E$5,3)</f>
        <v>0.5</v>
      </c>
      <c r="D912" s="4">
        <v>911</v>
      </c>
      <c r="E912" s="3">
        <f t="shared" ca="1" si="46"/>
        <v>0.56000000000000005</v>
      </c>
      <c r="F912" s="4">
        <f t="shared" ca="1" si="47"/>
        <v>40</v>
      </c>
      <c r="G912" s="5">
        <f ca="1">Graphs!$E$5-Data!A912</f>
        <v>50</v>
      </c>
      <c r="H912" s="9">
        <f ca="1">C912-Graphs!$E$6</f>
        <v>-0.5</v>
      </c>
      <c r="P912" t="e">
        <f ca="1">IF(E912&gt;=Graphs!$E$6,Data!F912,NA())</f>
        <v>#N/A</v>
      </c>
    </row>
    <row r="913" spans="1:16">
      <c r="A913" s="5">
        <f ca="1">CRITBINOM(Graphs!$E$5,Graphs!$C$5,RAND())</f>
        <v>63</v>
      </c>
      <c r="B913" s="2">
        <f t="shared" ca="1" si="45"/>
        <v>995</v>
      </c>
      <c r="C913" s="3">
        <f ca="1">ROUND(A913/Graphs!$E$5,3)</f>
        <v>0.63</v>
      </c>
      <c r="D913" s="4">
        <v>912</v>
      </c>
      <c r="E913" s="3">
        <f t="shared" ca="1" si="46"/>
        <v>0.56000000000000005</v>
      </c>
      <c r="F913" s="4">
        <f t="shared" ca="1" si="47"/>
        <v>41</v>
      </c>
      <c r="G913" s="5">
        <f ca="1">Graphs!$E$5-Data!A913</f>
        <v>37</v>
      </c>
      <c r="H913" s="9">
        <f ca="1">C913-Graphs!$E$6</f>
        <v>-0.37</v>
      </c>
      <c r="P913" t="e">
        <f ca="1">IF(E913&gt;=Graphs!$E$6,Data!F913,NA())</f>
        <v>#N/A</v>
      </c>
    </row>
    <row r="914" spans="1:16">
      <c r="A914" s="5">
        <f ca="1">CRITBINOM(Graphs!$E$5,Graphs!$C$5,RAND())</f>
        <v>53</v>
      </c>
      <c r="B914" s="2">
        <f t="shared" ca="1" si="45"/>
        <v>767</v>
      </c>
      <c r="C914" s="3">
        <f ca="1">ROUND(A914/Graphs!$E$5,3)</f>
        <v>0.53</v>
      </c>
      <c r="D914" s="4">
        <v>913</v>
      </c>
      <c r="E914" s="3">
        <f t="shared" ca="1" si="46"/>
        <v>0.56999999999999995</v>
      </c>
      <c r="F914" s="4">
        <f t="shared" ca="1" si="47"/>
        <v>1</v>
      </c>
      <c r="G914" s="5">
        <f ca="1">Graphs!$E$5-Data!A914</f>
        <v>47</v>
      </c>
      <c r="H914" s="9">
        <f ca="1">C914-Graphs!$E$6</f>
        <v>-0.47</v>
      </c>
      <c r="P914" t="e">
        <f ca="1">IF(E914&gt;=Graphs!$E$6,Data!F914,NA())</f>
        <v>#N/A</v>
      </c>
    </row>
    <row r="915" spans="1:16">
      <c r="A915" s="5">
        <f ca="1">CRITBINOM(Graphs!$E$5,Graphs!$C$5,RAND())</f>
        <v>48</v>
      </c>
      <c r="B915" s="2">
        <f t="shared" ca="1" si="45"/>
        <v>388</v>
      </c>
      <c r="C915" s="3">
        <f ca="1">ROUND(A915/Graphs!$E$5,3)</f>
        <v>0.48</v>
      </c>
      <c r="D915" s="4">
        <v>914</v>
      </c>
      <c r="E915" s="3">
        <f t="shared" ca="1" si="46"/>
        <v>0.56999999999999995</v>
      </c>
      <c r="F915" s="4">
        <f t="shared" ca="1" si="47"/>
        <v>2</v>
      </c>
      <c r="G915" s="5">
        <f ca="1">Graphs!$E$5-Data!A915</f>
        <v>52</v>
      </c>
      <c r="H915" s="9">
        <f ca="1">C915-Graphs!$E$6</f>
        <v>-0.52</v>
      </c>
      <c r="P915" t="e">
        <f ca="1">IF(E915&gt;=Graphs!$E$6,Data!F915,NA())</f>
        <v>#N/A</v>
      </c>
    </row>
    <row r="916" spans="1:16">
      <c r="A916" s="5">
        <f ca="1">CRITBINOM(Graphs!$E$5,Graphs!$C$5,RAND())</f>
        <v>57</v>
      </c>
      <c r="B916" s="2">
        <f t="shared" ca="1" si="45"/>
        <v>942</v>
      </c>
      <c r="C916" s="3">
        <f ca="1">ROUND(A916/Graphs!$E$5,3)</f>
        <v>0.56999999999999995</v>
      </c>
      <c r="D916" s="4">
        <v>915</v>
      </c>
      <c r="E916" s="3">
        <f t="shared" ca="1" si="46"/>
        <v>0.56999999999999995</v>
      </c>
      <c r="F916" s="4">
        <f t="shared" ca="1" si="47"/>
        <v>3</v>
      </c>
      <c r="G916" s="5">
        <f ca="1">Graphs!$E$5-Data!A916</f>
        <v>43</v>
      </c>
      <c r="H916" s="9">
        <f ca="1">C916-Graphs!$E$6</f>
        <v>-0.43000000000000005</v>
      </c>
      <c r="P916" t="e">
        <f ca="1">IF(E916&gt;=Graphs!$E$6,Data!F916,NA())</f>
        <v>#N/A</v>
      </c>
    </row>
    <row r="917" spans="1:16">
      <c r="A917" s="5">
        <f ca="1">CRITBINOM(Graphs!$E$5,Graphs!$C$5,RAND())</f>
        <v>36</v>
      </c>
      <c r="B917" s="2">
        <f t="shared" ca="1" si="45"/>
        <v>5</v>
      </c>
      <c r="C917" s="3">
        <f ca="1">ROUND(A917/Graphs!$E$5,3)</f>
        <v>0.36</v>
      </c>
      <c r="D917" s="4">
        <v>916</v>
      </c>
      <c r="E917" s="3">
        <f t="shared" ca="1" si="46"/>
        <v>0.56999999999999995</v>
      </c>
      <c r="F917" s="4">
        <f t="shared" ca="1" si="47"/>
        <v>4</v>
      </c>
      <c r="G917" s="5">
        <f ca="1">Graphs!$E$5-Data!A917</f>
        <v>64</v>
      </c>
      <c r="H917" s="9">
        <f ca="1">C917-Graphs!$E$6</f>
        <v>-0.64</v>
      </c>
      <c r="P917" t="e">
        <f ca="1">IF(E917&gt;=Graphs!$E$6,Data!F917,NA())</f>
        <v>#N/A</v>
      </c>
    </row>
    <row r="918" spans="1:16">
      <c r="A918" s="5">
        <f ca="1">CRITBINOM(Graphs!$E$5,Graphs!$C$5,RAND())</f>
        <v>58</v>
      </c>
      <c r="B918" s="2">
        <f t="shared" ca="1" si="45"/>
        <v>963</v>
      </c>
      <c r="C918" s="3">
        <f ca="1">ROUND(A918/Graphs!$E$5,3)</f>
        <v>0.57999999999999996</v>
      </c>
      <c r="D918" s="4">
        <v>917</v>
      </c>
      <c r="E918" s="3">
        <f t="shared" ca="1" si="46"/>
        <v>0.56999999999999995</v>
      </c>
      <c r="F918" s="4">
        <f t="shared" ca="1" si="47"/>
        <v>5</v>
      </c>
      <c r="G918" s="5">
        <f ca="1">Graphs!$E$5-Data!A918</f>
        <v>42</v>
      </c>
      <c r="H918" s="9">
        <f ca="1">C918-Graphs!$E$6</f>
        <v>-0.42000000000000004</v>
      </c>
      <c r="P918" t="e">
        <f ca="1">IF(E918&gt;=Graphs!$E$6,Data!F918,NA())</f>
        <v>#N/A</v>
      </c>
    </row>
    <row r="919" spans="1:16">
      <c r="A919" s="5">
        <f ca="1">CRITBINOM(Graphs!$E$5,Graphs!$C$5,RAND())</f>
        <v>56</v>
      </c>
      <c r="B919" s="2">
        <f t="shared" ca="1" si="45"/>
        <v>912</v>
      </c>
      <c r="C919" s="3">
        <f ca="1">ROUND(A919/Graphs!$E$5,3)</f>
        <v>0.56000000000000005</v>
      </c>
      <c r="D919" s="4">
        <v>918</v>
      </c>
      <c r="E919" s="3">
        <f t="shared" ca="1" si="46"/>
        <v>0.56999999999999995</v>
      </c>
      <c r="F919" s="4">
        <f t="shared" ca="1" si="47"/>
        <v>6</v>
      </c>
      <c r="G919" s="5">
        <f ca="1">Graphs!$E$5-Data!A919</f>
        <v>44</v>
      </c>
      <c r="H919" s="9">
        <f ca="1">C919-Graphs!$E$6</f>
        <v>-0.43999999999999995</v>
      </c>
      <c r="P919" t="e">
        <f ca="1">IF(E919&gt;=Graphs!$E$6,Data!F919,NA())</f>
        <v>#N/A</v>
      </c>
    </row>
    <row r="920" spans="1:16">
      <c r="A920" s="5">
        <f ca="1">CRITBINOM(Graphs!$E$5,Graphs!$C$5,RAND())</f>
        <v>38</v>
      </c>
      <c r="B920" s="2">
        <f t="shared" ca="1" si="45"/>
        <v>20</v>
      </c>
      <c r="C920" s="3">
        <f ca="1">ROUND(A920/Graphs!$E$5,3)</f>
        <v>0.38</v>
      </c>
      <c r="D920" s="4">
        <v>919</v>
      </c>
      <c r="E920" s="3">
        <f t="shared" ca="1" si="46"/>
        <v>0.56999999999999995</v>
      </c>
      <c r="F920" s="4">
        <f t="shared" ca="1" si="47"/>
        <v>7</v>
      </c>
      <c r="G920" s="5">
        <f ca="1">Graphs!$E$5-Data!A920</f>
        <v>62</v>
      </c>
      <c r="H920" s="9">
        <f ca="1">C920-Graphs!$E$6</f>
        <v>-0.62</v>
      </c>
      <c r="P920" t="e">
        <f ca="1">IF(E920&gt;=Graphs!$E$6,Data!F920,NA())</f>
        <v>#N/A</v>
      </c>
    </row>
    <row r="921" spans="1:16">
      <c r="A921" s="5">
        <f ca="1">CRITBINOM(Graphs!$E$5,Graphs!$C$5,RAND())</f>
        <v>48</v>
      </c>
      <c r="B921" s="2">
        <f t="shared" ca="1" si="45"/>
        <v>388</v>
      </c>
      <c r="C921" s="3">
        <f ca="1">ROUND(A921/Graphs!$E$5,3)</f>
        <v>0.48</v>
      </c>
      <c r="D921" s="4">
        <v>920</v>
      </c>
      <c r="E921" s="3">
        <f t="shared" ca="1" si="46"/>
        <v>0.56999999999999995</v>
      </c>
      <c r="F921" s="4">
        <f t="shared" ca="1" si="47"/>
        <v>8</v>
      </c>
      <c r="G921" s="5">
        <f ca="1">Graphs!$E$5-Data!A921</f>
        <v>52</v>
      </c>
      <c r="H921" s="9">
        <f ca="1">C921-Graphs!$E$6</f>
        <v>-0.52</v>
      </c>
      <c r="P921" t="e">
        <f ca="1">IF(E921&gt;=Graphs!$E$6,Data!F921,NA())</f>
        <v>#N/A</v>
      </c>
    </row>
    <row r="922" spans="1:16">
      <c r="A922" s="5">
        <f ca="1">CRITBINOM(Graphs!$E$5,Graphs!$C$5,RAND())</f>
        <v>50</v>
      </c>
      <c r="B922" s="2">
        <f t="shared" ca="1" si="45"/>
        <v>559</v>
      </c>
      <c r="C922" s="3">
        <f ca="1">ROUND(A922/Graphs!$E$5,3)</f>
        <v>0.5</v>
      </c>
      <c r="D922" s="4">
        <v>921</v>
      </c>
      <c r="E922" s="3">
        <f t="shared" ca="1" si="46"/>
        <v>0.56999999999999995</v>
      </c>
      <c r="F922" s="4">
        <f t="shared" ca="1" si="47"/>
        <v>9</v>
      </c>
      <c r="G922" s="5">
        <f ca="1">Graphs!$E$5-Data!A922</f>
        <v>50</v>
      </c>
      <c r="H922" s="9">
        <f ca="1">C922-Graphs!$E$6</f>
        <v>-0.5</v>
      </c>
      <c r="P922" t="e">
        <f ca="1">IF(E922&gt;=Graphs!$E$6,Data!F922,NA())</f>
        <v>#N/A</v>
      </c>
    </row>
    <row r="923" spans="1:16">
      <c r="A923" s="5">
        <f ca="1">CRITBINOM(Graphs!$E$5,Graphs!$C$5,RAND())</f>
        <v>54</v>
      </c>
      <c r="B923" s="2">
        <f t="shared" ca="1" si="45"/>
        <v>823</v>
      </c>
      <c r="C923" s="3">
        <f ca="1">ROUND(A923/Graphs!$E$5,3)</f>
        <v>0.54</v>
      </c>
      <c r="D923" s="4">
        <v>922</v>
      </c>
      <c r="E923" s="3">
        <f t="shared" ca="1" si="46"/>
        <v>0.56999999999999995</v>
      </c>
      <c r="F923" s="4">
        <f t="shared" ca="1" si="47"/>
        <v>10</v>
      </c>
      <c r="G923" s="5">
        <f ca="1">Graphs!$E$5-Data!A923</f>
        <v>46</v>
      </c>
      <c r="H923" s="9">
        <f ca="1">C923-Graphs!$E$6</f>
        <v>-0.45999999999999996</v>
      </c>
      <c r="P923" t="e">
        <f ca="1">IF(E923&gt;=Graphs!$E$6,Data!F923,NA())</f>
        <v>#N/A</v>
      </c>
    </row>
    <row r="924" spans="1:16">
      <c r="A924" s="5">
        <f ca="1">CRITBINOM(Graphs!$E$5,Graphs!$C$5,RAND())</f>
        <v>57</v>
      </c>
      <c r="B924" s="2">
        <f t="shared" ca="1" si="45"/>
        <v>942</v>
      </c>
      <c r="C924" s="3">
        <f ca="1">ROUND(A924/Graphs!$E$5,3)</f>
        <v>0.56999999999999995</v>
      </c>
      <c r="D924" s="4">
        <v>923</v>
      </c>
      <c r="E924" s="3">
        <f t="shared" ca="1" si="46"/>
        <v>0.56999999999999995</v>
      </c>
      <c r="F924" s="4">
        <f t="shared" ca="1" si="47"/>
        <v>11</v>
      </c>
      <c r="G924" s="5">
        <f ca="1">Graphs!$E$5-Data!A924</f>
        <v>43</v>
      </c>
      <c r="H924" s="9">
        <f ca="1">C924-Graphs!$E$6</f>
        <v>-0.43000000000000005</v>
      </c>
      <c r="P924" t="e">
        <f ca="1">IF(E924&gt;=Graphs!$E$6,Data!F924,NA())</f>
        <v>#N/A</v>
      </c>
    </row>
    <row r="925" spans="1:16">
      <c r="A925" s="5">
        <f ca="1">CRITBINOM(Graphs!$E$5,Graphs!$C$5,RAND())</f>
        <v>54</v>
      </c>
      <c r="B925" s="2">
        <f t="shared" ca="1" si="45"/>
        <v>823</v>
      </c>
      <c r="C925" s="3">
        <f ca="1">ROUND(A925/Graphs!$E$5,3)</f>
        <v>0.54</v>
      </c>
      <c r="D925" s="4">
        <v>924</v>
      </c>
      <c r="E925" s="3">
        <f t="shared" ca="1" si="46"/>
        <v>0.56999999999999995</v>
      </c>
      <c r="F925" s="4">
        <f t="shared" ca="1" si="47"/>
        <v>12</v>
      </c>
      <c r="G925" s="5">
        <f ca="1">Graphs!$E$5-Data!A925</f>
        <v>46</v>
      </c>
      <c r="H925" s="9">
        <f ca="1">C925-Graphs!$E$6</f>
        <v>-0.45999999999999996</v>
      </c>
      <c r="P925" t="e">
        <f ca="1">IF(E925&gt;=Graphs!$E$6,Data!F925,NA())</f>
        <v>#N/A</v>
      </c>
    </row>
    <row r="926" spans="1:16">
      <c r="A926" s="5">
        <f ca="1">CRITBINOM(Graphs!$E$5,Graphs!$C$5,RAND())</f>
        <v>48</v>
      </c>
      <c r="B926" s="2">
        <f t="shared" ca="1" si="45"/>
        <v>388</v>
      </c>
      <c r="C926" s="3">
        <f ca="1">ROUND(A926/Graphs!$E$5,3)</f>
        <v>0.48</v>
      </c>
      <c r="D926" s="4">
        <v>925</v>
      </c>
      <c r="E926" s="3">
        <f t="shared" ca="1" si="46"/>
        <v>0.56999999999999995</v>
      </c>
      <c r="F926" s="4">
        <f t="shared" ca="1" si="47"/>
        <v>13</v>
      </c>
      <c r="G926" s="5">
        <f ca="1">Graphs!$E$5-Data!A926</f>
        <v>52</v>
      </c>
      <c r="H926" s="9">
        <f ca="1">C926-Graphs!$E$6</f>
        <v>-0.52</v>
      </c>
      <c r="P926" t="e">
        <f ca="1">IF(E926&gt;=Graphs!$E$6,Data!F926,NA())</f>
        <v>#N/A</v>
      </c>
    </row>
    <row r="927" spans="1:16">
      <c r="A927" s="5">
        <f ca="1">CRITBINOM(Graphs!$E$5,Graphs!$C$5,RAND())</f>
        <v>50</v>
      </c>
      <c r="B927" s="2">
        <f t="shared" ca="1" si="45"/>
        <v>559</v>
      </c>
      <c r="C927" s="3">
        <f ca="1">ROUND(A927/Graphs!$E$5,3)</f>
        <v>0.5</v>
      </c>
      <c r="D927" s="4">
        <v>926</v>
      </c>
      <c r="E927" s="3">
        <f t="shared" ca="1" si="46"/>
        <v>0.56999999999999995</v>
      </c>
      <c r="F927" s="4">
        <f t="shared" ca="1" si="47"/>
        <v>14</v>
      </c>
      <c r="G927" s="5">
        <f ca="1">Graphs!$E$5-Data!A927</f>
        <v>50</v>
      </c>
      <c r="H927" s="9">
        <f ca="1">C927-Graphs!$E$6</f>
        <v>-0.5</v>
      </c>
      <c r="P927" t="e">
        <f ca="1">IF(E927&gt;=Graphs!$E$6,Data!F927,NA())</f>
        <v>#N/A</v>
      </c>
    </row>
    <row r="928" spans="1:16">
      <c r="A928" s="5">
        <f ca="1">CRITBINOM(Graphs!$E$5,Graphs!$C$5,RAND())</f>
        <v>45</v>
      </c>
      <c r="B928" s="2">
        <f t="shared" ca="1" si="45"/>
        <v>195</v>
      </c>
      <c r="C928" s="3">
        <f ca="1">ROUND(A928/Graphs!$E$5,3)</f>
        <v>0.45</v>
      </c>
      <c r="D928" s="4">
        <v>927</v>
      </c>
      <c r="E928" s="3">
        <f t="shared" ca="1" si="46"/>
        <v>0.56999999999999995</v>
      </c>
      <c r="F928" s="4">
        <f t="shared" ca="1" si="47"/>
        <v>15</v>
      </c>
      <c r="G928" s="5">
        <f ca="1">Graphs!$E$5-Data!A928</f>
        <v>55</v>
      </c>
      <c r="H928" s="9">
        <f ca="1">C928-Graphs!$E$6</f>
        <v>-0.55000000000000004</v>
      </c>
      <c r="P928" t="e">
        <f ca="1">IF(E928&gt;=Graphs!$E$6,Data!F928,NA())</f>
        <v>#N/A</v>
      </c>
    </row>
    <row r="929" spans="1:16">
      <c r="A929" s="5">
        <f ca="1">CRITBINOM(Graphs!$E$5,Graphs!$C$5,RAND())</f>
        <v>40</v>
      </c>
      <c r="B929" s="2">
        <f t="shared" ca="1" si="45"/>
        <v>37</v>
      </c>
      <c r="C929" s="3">
        <f ca="1">ROUND(A929/Graphs!$E$5,3)</f>
        <v>0.4</v>
      </c>
      <c r="D929" s="4">
        <v>928</v>
      </c>
      <c r="E929" s="3">
        <f t="shared" ca="1" si="46"/>
        <v>0.56999999999999995</v>
      </c>
      <c r="F929" s="4">
        <f t="shared" ca="1" si="47"/>
        <v>16</v>
      </c>
      <c r="G929" s="5">
        <f ca="1">Graphs!$E$5-Data!A929</f>
        <v>60</v>
      </c>
      <c r="H929" s="9">
        <f ca="1">C929-Graphs!$E$6</f>
        <v>-0.6</v>
      </c>
      <c r="P929" t="e">
        <f ca="1">IF(E929&gt;=Graphs!$E$6,Data!F929,NA())</f>
        <v>#N/A</v>
      </c>
    </row>
    <row r="930" spans="1:16">
      <c r="A930" s="5">
        <f ca="1">CRITBINOM(Graphs!$E$5,Graphs!$C$5,RAND())</f>
        <v>36</v>
      </c>
      <c r="B930" s="2">
        <f t="shared" ca="1" si="45"/>
        <v>5</v>
      </c>
      <c r="C930" s="3">
        <f ca="1">ROUND(A930/Graphs!$E$5,3)</f>
        <v>0.36</v>
      </c>
      <c r="D930" s="4">
        <v>929</v>
      </c>
      <c r="E930" s="3">
        <f t="shared" ca="1" si="46"/>
        <v>0.56999999999999995</v>
      </c>
      <c r="F930" s="4">
        <f t="shared" ca="1" si="47"/>
        <v>17</v>
      </c>
      <c r="G930" s="5">
        <f ca="1">Graphs!$E$5-Data!A930</f>
        <v>64</v>
      </c>
      <c r="H930" s="9">
        <f ca="1">C930-Graphs!$E$6</f>
        <v>-0.64</v>
      </c>
      <c r="P930" t="e">
        <f ca="1">IF(E930&gt;=Graphs!$E$6,Data!F930,NA())</f>
        <v>#N/A</v>
      </c>
    </row>
    <row r="931" spans="1:16">
      <c r="A931" s="5">
        <f ca="1">CRITBINOM(Graphs!$E$5,Graphs!$C$5,RAND())</f>
        <v>48</v>
      </c>
      <c r="B931" s="2">
        <f t="shared" ca="1" si="45"/>
        <v>388</v>
      </c>
      <c r="C931" s="3">
        <f ca="1">ROUND(A931/Graphs!$E$5,3)</f>
        <v>0.48</v>
      </c>
      <c r="D931" s="4">
        <v>930</v>
      </c>
      <c r="E931" s="3">
        <f t="shared" ca="1" si="46"/>
        <v>0.56999999999999995</v>
      </c>
      <c r="F931" s="4">
        <f t="shared" ca="1" si="47"/>
        <v>18</v>
      </c>
      <c r="G931" s="5">
        <f ca="1">Graphs!$E$5-Data!A931</f>
        <v>52</v>
      </c>
      <c r="H931" s="9">
        <f ca="1">C931-Graphs!$E$6</f>
        <v>-0.52</v>
      </c>
      <c r="P931" t="e">
        <f ca="1">IF(E931&gt;=Graphs!$E$6,Data!F931,NA())</f>
        <v>#N/A</v>
      </c>
    </row>
    <row r="932" spans="1:16">
      <c r="A932" s="5">
        <f ca="1">CRITBINOM(Graphs!$E$5,Graphs!$C$5,RAND())</f>
        <v>55</v>
      </c>
      <c r="B932" s="2">
        <f t="shared" ca="1" si="45"/>
        <v>871</v>
      </c>
      <c r="C932" s="3">
        <f ca="1">ROUND(A932/Graphs!$E$5,3)</f>
        <v>0.55000000000000004</v>
      </c>
      <c r="D932" s="4">
        <v>931</v>
      </c>
      <c r="E932" s="3">
        <f t="shared" ca="1" si="46"/>
        <v>0.56999999999999995</v>
      </c>
      <c r="F932" s="4">
        <f t="shared" ca="1" si="47"/>
        <v>19</v>
      </c>
      <c r="G932" s="5">
        <f ca="1">Graphs!$E$5-Data!A932</f>
        <v>45</v>
      </c>
      <c r="H932" s="9">
        <f ca="1">C932-Graphs!$E$6</f>
        <v>-0.44999999999999996</v>
      </c>
      <c r="P932" t="e">
        <f ca="1">IF(E932&gt;=Graphs!$E$6,Data!F932,NA())</f>
        <v>#N/A</v>
      </c>
    </row>
    <row r="933" spans="1:16">
      <c r="A933" s="5">
        <f ca="1">CRITBINOM(Graphs!$E$5,Graphs!$C$5,RAND())</f>
        <v>49</v>
      </c>
      <c r="B933" s="2">
        <f t="shared" ca="1" si="45"/>
        <v>477</v>
      </c>
      <c r="C933" s="3">
        <f ca="1">ROUND(A933/Graphs!$E$5,3)</f>
        <v>0.49</v>
      </c>
      <c r="D933" s="4">
        <v>932</v>
      </c>
      <c r="E933" s="3">
        <f t="shared" ca="1" si="46"/>
        <v>0.56999999999999995</v>
      </c>
      <c r="F933" s="4">
        <f t="shared" ca="1" si="47"/>
        <v>20</v>
      </c>
      <c r="G933" s="5">
        <f ca="1">Graphs!$E$5-Data!A933</f>
        <v>51</v>
      </c>
      <c r="H933" s="9">
        <f ca="1">C933-Graphs!$E$6</f>
        <v>-0.51</v>
      </c>
      <c r="P933" t="e">
        <f ca="1">IF(E933&gt;=Graphs!$E$6,Data!F933,NA())</f>
        <v>#N/A</v>
      </c>
    </row>
    <row r="934" spans="1:16">
      <c r="A934" s="5">
        <f ca="1">CRITBINOM(Graphs!$E$5,Graphs!$C$5,RAND())</f>
        <v>52</v>
      </c>
      <c r="B934" s="2">
        <f t="shared" ca="1" si="45"/>
        <v>693</v>
      </c>
      <c r="C934" s="3">
        <f ca="1">ROUND(A934/Graphs!$E$5,3)</f>
        <v>0.52</v>
      </c>
      <c r="D934" s="4">
        <v>933</v>
      </c>
      <c r="E934" s="3">
        <f t="shared" ca="1" si="46"/>
        <v>0.56999999999999995</v>
      </c>
      <c r="F934" s="4">
        <f t="shared" ca="1" si="47"/>
        <v>21</v>
      </c>
      <c r="G934" s="5">
        <f ca="1">Graphs!$E$5-Data!A934</f>
        <v>48</v>
      </c>
      <c r="H934" s="9">
        <f ca="1">C934-Graphs!$E$6</f>
        <v>-0.48</v>
      </c>
      <c r="P934" t="e">
        <f ca="1">IF(E934&gt;=Graphs!$E$6,Data!F934,NA())</f>
        <v>#N/A</v>
      </c>
    </row>
    <row r="935" spans="1:16">
      <c r="A935" s="5">
        <f ca="1">CRITBINOM(Graphs!$E$5,Graphs!$C$5,RAND())</f>
        <v>54</v>
      </c>
      <c r="B935" s="2">
        <f t="shared" ca="1" si="45"/>
        <v>823</v>
      </c>
      <c r="C935" s="3">
        <f ca="1">ROUND(A935/Graphs!$E$5,3)</f>
        <v>0.54</v>
      </c>
      <c r="D935" s="4">
        <v>934</v>
      </c>
      <c r="E935" s="3">
        <f t="shared" ca="1" si="46"/>
        <v>0.56999999999999995</v>
      </c>
      <c r="F935" s="4">
        <f t="shared" ca="1" si="47"/>
        <v>22</v>
      </c>
      <c r="G935" s="5">
        <f ca="1">Graphs!$E$5-Data!A935</f>
        <v>46</v>
      </c>
      <c r="H935" s="9">
        <f ca="1">C935-Graphs!$E$6</f>
        <v>-0.45999999999999996</v>
      </c>
      <c r="P935" t="e">
        <f ca="1">IF(E935&gt;=Graphs!$E$6,Data!F935,NA())</f>
        <v>#N/A</v>
      </c>
    </row>
    <row r="936" spans="1:16">
      <c r="A936" s="5">
        <f ca="1">CRITBINOM(Graphs!$E$5,Graphs!$C$5,RAND())</f>
        <v>55</v>
      </c>
      <c r="B936" s="2">
        <f t="shared" ca="1" si="45"/>
        <v>871</v>
      </c>
      <c r="C936" s="3">
        <f ca="1">ROUND(A936/Graphs!$E$5,3)</f>
        <v>0.55000000000000004</v>
      </c>
      <c r="D936" s="4">
        <v>935</v>
      </c>
      <c r="E936" s="3">
        <f t="shared" ca="1" si="46"/>
        <v>0.56999999999999995</v>
      </c>
      <c r="F936" s="4">
        <f t="shared" ca="1" si="47"/>
        <v>23</v>
      </c>
      <c r="G936" s="5">
        <f ca="1">Graphs!$E$5-Data!A936</f>
        <v>45</v>
      </c>
      <c r="H936" s="9">
        <f ca="1">C936-Graphs!$E$6</f>
        <v>-0.44999999999999996</v>
      </c>
      <c r="P936" t="e">
        <f ca="1">IF(E936&gt;=Graphs!$E$6,Data!F936,NA())</f>
        <v>#N/A</v>
      </c>
    </row>
    <row r="937" spans="1:16">
      <c r="A937" s="5">
        <f ca="1">CRITBINOM(Graphs!$E$5,Graphs!$C$5,RAND())</f>
        <v>50</v>
      </c>
      <c r="B937" s="2">
        <f t="shared" ca="1" si="45"/>
        <v>559</v>
      </c>
      <c r="C937" s="3">
        <f ca="1">ROUND(A937/Graphs!$E$5,3)</f>
        <v>0.5</v>
      </c>
      <c r="D937" s="4">
        <v>936</v>
      </c>
      <c r="E937" s="3">
        <f t="shared" ca="1" si="46"/>
        <v>0.56999999999999995</v>
      </c>
      <c r="F937" s="4">
        <f t="shared" ca="1" si="47"/>
        <v>24</v>
      </c>
      <c r="G937" s="5">
        <f ca="1">Graphs!$E$5-Data!A937</f>
        <v>50</v>
      </c>
      <c r="H937" s="9">
        <f ca="1">C937-Graphs!$E$6</f>
        <v>-0.5</v>
      </c>
      <c r="P937" t="e">
        <f ca="1">IF(E937&gt;=Graphs!$E$6,Data!F937,NA())</f>
        <v>#N/A</v>
      </c>
    </row>
    <row r="938" spans="1:16">
      <c r="A938" s="5">
        <f ca="1">CRITBINOM(Graphs!$E$5,Graphs!$C$5,RAND())</f>
        <v>41</v>
      </c>
      <c r="B938" s="2">
        <f t="shared" ca="1" si="45"/>
        <v>52</v>
      </c>
      <c r="C938" s="3">
        <f ca="1">ROUND(A938/Graphs!$E$5,3)</f>
        <v>0.41</v>
      </c>
      <c r="D938" s="4">
        <v>937</v>
      </c>
      <c r="E938" s="3">
        <f t="shared" ca="1" si="46"/>
        <v>0.56999999999999995</v>
      </c>
      <c r="F938" s="4">
        <f t="shared" ca="1" si="47"/>
        <v>25</v>
      </c>
      <c r="G938" s="5">
        <f ca="1">Graphs!$E$5-Data!A938</f>
        <v>59</v>
      </c>
      <c r="H938" s="9">
        <f ca="1">C938-Graphs!$E$6</f>
        <v>-0.59000000000000008</v>
      </c>
      <c r="P938" t="e">
        <f ca="1">IF(E938&gt;=Graphs!$E$6,Data!F938,NA())</f>
        <v>#N/A</v>
      </c>
    </row>
    <row r="939" spans="1:16">
      <c r="A939" s="5">
        <f ca="1">CRITBINOM(Graphs!$E$5,Graphs!$C$5,RAND())</f>
        <v>54</v>
      </c>
      <c r="B939" s="2">
        <f t="shared" ca="1" si="45"/>
        <v>823</v>
      </c>
      <c r="C939" s="3">
        <f ca="1">ROUND(A939/Graphs!$E$5,3)</f>
        <v>0.54</v>
      </c>
      <c r="D939" s="4">
        <v>938</v>
      </c>
      <c r="E939" s="3">
        <f t="shared" ca="1" si="46"/>
        <v>0.56999999999999995</v>
      </c>
      <c r="F939" s="4">
        <f t="shared" ca="1" si="47"/>
        <v>26</v>
      </c>
      <c r="G939" s="5">
        <f ca="1">Graphs!$E$5-Data!A939</f>
        <v>46</v>
      </c>
      <c r="H939" s="9">
        <f ca="1">C939-Graphs!$E$6</f>
        <v>-0.45999999999999996</v>
      </c>
      <c r="P939" t="e">
        <f ca="1">IF(E939&gt;=Graphs!$E$6,Data!F939,NA())</f>
        <v>#N/A</v>
      </c>
    </row>
    <row r="940" spans="1:16">
      <c r="A940" s="5">
        <f ca="1">CRITBINOM(Graphs!$E$5,Graphs!$C$5,RAND())</f>
        <v>48</v>
      </c>
      <c r="B940" s="2">
        <f t="shared" ca="1" si="45"/>
        <v>388</v>
      </c>
      <c r="C940" s="3">
        <f ca="1">ROUND(A940/Graphs!$E$5,3)</f>
        <v>0.48</v>
      </c>
      <c r="D940" s="4">
        <v>939</v>
      </c>
      <c r="E940" s="3">
        <f t="shared" ca="1" si="46"/>
        <v>0.56999999999999995</v>
      </c>
      <c r="F940" s="4">
        <f t="shared" ca="1" si="47"/>
        <v>27</v>
      </c>
      <c r="G940" s="5">
        <f ca="1">Graphs!$E$5-Data!A940</f>
        <v>52</v>
      </c>
      <c r="H940" s="9">
        <f ca="1">C940-Graphs!$E$6</f>
        <v>-0.52</v>
      </c>
      <c r="P940" t="e">
        <f ca="1">IF(E940&gt;=Graphs!$E$6,Data!F940,NA())</f>
        <v>#N/A</v>
      </c>
    </row>
    <row r="941" spans="1:16">
      <c r="A941" s="5">
        <f ca="1">CRITBINOM(Graphs!$E$5,Graphs!$C$5,RAND())</f>
        <v>40</v>
      </c>
      <c r="B941" s="2">
        <f t="shared" ca="1" si="45"/>
        <v>37</v>
      </c>
      <c r="C941" s="3">
        <f ca="1">ROUND(A941/Graphs!$E$5,3)</f>
        <v>0.4</v>
      </c>
      <c r="D941" s="4">
        <v>940</v>
      </c>
      <c r="E941" s="3">
        <f t="shared" ca="1" si="46"/>
        <v>0.56999999999999995</v>
      </c>
      <c r="F941" s="4">
        <f t="shared" ca="1" si="47"/>
        <v>28</v>
      </c>
      <c r="G941" s="5">
        <f ca="1">Graphs!$E$5-Data!A941</f>
        <v>60</v>
      </c>
      <c r="H941" s="9">
        <f ca="1">C941-Graphs!$E$6</f>
        <v>-0.6</v>
      </c>
      <c r="P941" t="e">
        <f ca="1">IF(E941&gt;=Graphs!$E$6,Data!F941,NA())</f>
        <v>#N/A</v>
      </c>
    </row>
    <row r="942" spans="1:16">
      <c r="A942" s="5">
        <f ca="1">CRITBINOM(Graphs!$E$5,Graphs!$C$5,RAND())</f>
        <v>55</v>
      </c>
      <c r="B942" s="2">
        <f t="shared" ca="1" si="45"/>
        <v>871</v>
      </c>
      <c r="C942" s="3">
        <f ca="1">ROUND(A942/Graphs!$E$5,3)</f>
        <v>0.55000000000000004</v>
      </c>
      <c r="D942" s="4">
        <v>941</v>
      </c>
      <c r="E942" s="3">
        <f t="shared" ca="1" si="46"/>
        <v>0.56999999999999995</v>
      </c>
      <c r="F942" s="4">
        <f t="shared" ca="1" si="47"/>
        <v>29</v>
      </c>
      <c r="G942" s="5">
        <f ca="1">Graphs!$E$5-Data!A942</f>
        <v>45</v>
      </c>
      <c r="H942" s="9">
        <f ca="1">C942-Graphs!$E$6</f>
        <v>-0.44999999999999996</v>
      </c>
      <c r="P942" t="e">
        <f ca="1">IF(E942&gt;=Graphs!$E$6,Data!F942,NA())</f>
        <v>#N/A</v>
      </c>
    </row>
    <row r="943" spans="1:16">
      <c r="A943" s="5">
        <f ca="1">CRITBINOM(Graphs!$E$5,Graphs!$C$5,RAND())</f>
        <v>54</v>
      </c>
      <c r="B943" s="2">
        <f t="shared" ca="1" si="45"/>
        <v>823</v>
      </c>
      <c r="C943" s="3">
        <f ca="1">ROUND(A943/Graphs!$E$5,3)</f>
        <v>0.54</v>
      </c>
      <c r="D943" s="4">
        <v>942</v>
      </c>
      <c r="E943" s="3">
        <f t="shared" ca="1" si="46"/>
        <v>0.56999999999999995</v>
      </c>
      <c r="F943" s="4">
        <f t="shared" ca="1" si="47"/>
        <v>30</v>
      </c>
      <c r="G943" s="5">
        <f ca="1">Graphs!$E$5-Data!A943</f>
        <v>46</v>
      </c>
      <c r="H943" s="9">
        <f ca="1">C943-Graphs!$E$6</f>
        <v>-0.45999999999999996</v>
      </c>
      <c r="P943" t="e">
        <f ca="1">IF(E943&gt;=Graphs!$E$6,Data!F943,NA())</f>
        <v>#N/A</v>
      </c>
    </row>
    <row r="944" spans="1:16">
      <c r="A944" s="5">
        <f ca="1">CRITBINOM(Graphs!$E$5,Graphs!$C$5,RAND())</f>
        <v>52</v>
      </c>
      <c r="B944" s="2">
        <f t="shared" ca="1" si="45"/>
        <v>693</v>
      </c>
      <c r="C944" s="3">
        <f ca="1">ROUND(A944/Graphs!$E$5,3)</f>
        <v>0.52</v>
      </c>
      <c r="D944" s="4">
        <v>943</v>
      </c>
      <c r="E944" s="3">
        <f t="shared" ca="1" si="46"/>
        <v>0.57999999999999996</v>
      </c>
      <c r="F944" s="4">
        <f t="shared" ca="1" si="47"/>
        <v>1</v>
      </c>
      <c r="G944" s="5">
        <f ca="1">Graphs!$E$5-Data!A944</f>
        <v>48</v>
      </c>
      <c r="H944" s="9">
        <f ca="1">C944-Graphs!$E$6</f>
        <v>-0.48</v>
      </c>
      <c r="P944" t="e">
        <f ca="1">IF(E944&gt;=Graphs!$E$6,Data!F944,NA())</f>
        <v>#N/A</v>
      </c>
    </row>
    <row r="945" spans="1:16">
      <c r="A945" s="5">
        <f ca="1">CRITBINOM(Graphs!$E$5,Graphs!$C$5,RAND())</f>
        <v>51</v>
      </c>
      <c r="B945" s="2">
        <f t="shared" ca="1" si="45"/>
        <v>632</v>
      </c>
      <c r="C945" s="3">
        <f ca="1">ROUND(A945/Graphs!$E$5,3)</f>
        <v>0.51</v>
      </c>
      <c r="D945" s="4">
        <v>944</v>
      </c>
      <c r="E945" s="3">
        <f t="shared" ca="1" si="46"/>
        <v>0.57999999999999996</v>
      </c>
      <c r="F945" s="4">
        <f t="shared" ca="1" si="47"/>
        <v>2</v>
      </c>
      <c r="G945" s="5">
        <f ca="1">Graphs!$E$5-Data!A945</f>
        <v>49</v>
      </c>
      <c r="H945" s="9">
        <f ca="1">C945-Graphs!$E$6</f>
        <v>-0.49</v>
      </c>
      <c r="P945" t="e">
        <f ca="1">IF(E945&gt;=Graphs!$E$6,Data!F945,NA())</f>
        <v>#N/A</v>
      </c>
    </row>
    <row r="946" spans="1:16">
      <c r="A946" s="5">
        <f ca="1">CRITBINOM(Graphs!$E$5,Graphs!$C$5,RAND())</f>
        <v>51</v>
      </c>
      <c r="B946" s="2">
        <f t="shared" ca="1" si="45"/>
        <v>632</v>
      </c>
      <c r="C946" s="3">
        <f ca="1">ROUND(A946/Graphs!$E$5,3)</f>
        <v>0.51</v>
      </c>
      <c r="D946" s="4">
        <v>945</v>
      </c>
      <c r="E946" s="3">
        <f t="shared" ca="1" si="46"/>
        <v>0.57999999999999996</v>
      </c>
      <c r="F946" s="4">
        <f t="shared" ca="1" si="47"/>
        <v>3</v>
      </c>
      <c r="G946" s="5">
        <f ca="1">Graphs!$E$5-Data!A946</f>
        <v>49</v>
      </c>
      <c r="H946" s="9">
        <f ca="1">C946-Graphs!$E$6</f>
        <v>-0.49</v>
      </c>
      <c r="P946" t="e">
        <f ca="1">IF(E946&gt;=Graphs!$E$6,Data!F946,NA())</f>
        <v>#N/A</v>
      </c>
    </row>
    <row r="947" spans="1:16">
      <c r="A947" s="5">
        <f ca="1">CRITBINOM(Graphs!$E$5,Graphs!$C$5,RAND())</f>
        <v>56</v>
      </c>
      <c r="B947" s="2">
        <f t="shared" ca="1" si="45"/>
        <v>912</v>
      </c>
      <c r="C947" s="3">
        <f ca="1">ROUND(A947/Graphs!$E$5,3)</f>
        <v>0.56000000000000005</v>
      </c>
      <c r="D947" s="4">
        <v>946</v>
      </c>
      <c r="E947" s="3">
        <f t="shared" ca="1" si="46"/>
        <v>0.57999999999999996</v>
      </c>
      <c r="F947" s="4">
        <f t="shared" ca="1" si="47"/>
        <v>4</v>
      </c>
      <c r="G947" s="5">
        <f ca="1">Graphs!$E$5-Data!A947</f>
        <v>44</v>
      </c>
      <c r="H947" s="9">
        <f ca="1">C947-Graphs!$E$6</f>
        <v>-0.43999999999999995</v>
      </c>
      <c r="P947" t="e">
        <f ca="1">IF(E947&gt;=Graphs!$E$6,Data!F947,NA())</f>
        <v>#N/A</v>
      </c>
    </row>
    <row r="948" spans="1:16">
      <c r="A948" s="5">
        <f ca="1">CRITBINOM(Graphs!$E$5,Graphs!$C$5,RAND())</f>
        <v>52</v>
      </c>
      <c r="B948" s="2">
        <f t="shared" ca="1" si="45"/>
        <v>693</v>
      </c>
      <c r="C948" s="3">
        <f ca="1">ROUND(A948/Graphs!$E$5,3)</f>
        <v>0.52</v>
      </c>
      <c r="D948" s="4">
        <v>947</v>
      </c>
      <c r="E948" s="3">
        <f t="shared" ca="1" si="46"/>
        <v>0.57999999999999996</v>
      </c>
      <c r="F948" s="4">
        <f t="shared" ca="1" si="47"/>
        <v>5</v>
      </c>
      <c r="G948" s="5">
        <f ca="1">Graphs!$E$5-Data!A948</f>
        <v>48</v>
      </c>
      <c r="H948" s="9">
        <f ca="1">C948-Graphs!$E$6</f>
        <v>-0.48</v>
      </c>
      <c r="P948" t="e">
        <f ca="1">IF(E948&gt;=Graphs!$E$6,Data!F948,NA())</f>
        <v>#N/A</v>
      </c>
    </row>
    <row r="949" spans="1:16">
      <c r="A949" s="5">
        <f ca="1">CRITBINOM(Graphs!$E$5,Graphs!$C$5,RAND())</f>
        <v>49</v>
      </c>
      <c r="B949" s="2">
        <f t="shared" ca="1" si="45"/>
        <v>477</v>
      </c>
      <c r="C949" s="3">
        <f ca="1">ROUND(A949/Graphs!$E$5,3)</f>
        <v>0.49</v>
      </c>
      <c r="D949" s="4">
        <v>948</v>
      </c>
      <c r="E949" s="3">
        <f t="shared" ca="1" si="46"/>
        <v>0.57999999999999996</v>
      </c>
      <c r="F949" s="4">
        <f t="shared" ca="1" si="47"/>
        <v>6</v>
      </c>
      <c r="G949" s="5">
        <f ca="1">Graphs!$E$5-Data!A949</f>
        <v>51</v>
      </c>
      <c r="H949" s="9">
        <f ca="1">C949-Graphs!$E$6</f>
        <v>-0.51</v>
      </c>
      <c r="P949" t="e">
        <f ca="1">IF(E949&gt;=Graphs!$E$6,Data!F949,NA())</f>
        <v>#N/A</v>
      </c>
    </row>
    <row r="950" spans="1:16">
      <c r="A950" s="5">
        <f ca="1">CRITBINOM(Graphs!$E$5,Graphs!$C$5,RAND())</f>
        <v>51</v>
      </c>
      <c r="B950" s="2">
        <f t="shared" ca="1" si="45"/>
        <v>632</v>
      </c>
      <c r="C950" s="3">
        <f ca="1">ROUND(A950/Graphs!$E$5,3)</f>
        <v>0.51</v>
      </c>
      <c r="D950" s="4">
        <v>949</v>
      </c>
      <c r="E950" s="3">
        <f t="shared" ca="1" si="46"/>
        <v>0.57999999999999996</v>
      </c>
      <c r="F950" s="4">
        <f t="shared" ca="1" si="47"/>
        <v>7</v>
      </c>
      <c r="G950" s="5">
        <f ca="1">Graphs!$E$5-Data!A950</f>
        <v>49</v>
      </c>
      <c r="H950" s="9">
        <f ca="1">C950-Graphs!$E$6</f>
        <v>-0.49</v>
      </c>
      <c r="P950" t="e">
        <f ca="1">IF(E950&gt;=Graphs!$E$6,Data!F950,NA())</f>
        <v>#N/A</v>
      </c>
    </row>
    <row r="951" spans="1:16">
      <c r="A951" s="5">
        <f ca="1">CRITBINOM(Graphs!$E$5,Graphs!$C$5,RAND())</f>
        <v>40</v>
      </c>
      <c r="B951" s="2">
        <f t="shared" ca="1" si="45"/>
        <v>37</v>
      </c>
      <c r="C951" s="3">
        <f ca="1">ROUND(A951/Graphs!$E$5,3)</f>
        <v>0.4</v>
      </c>
      <c r="D951" s="4">
        <v>950</v>
      </c>
      <c r="E951" s="3">
        <f t="shared" ca="1" si="46"/>
        <v>0.57999999999999996</v>
      </c>
      <c r="F951" s="4">
        <f t="shared" ca="1" si="47"/>
        <v>8</v>
      </c>
      <c r="G951" s="5">
        <f ca="1">Graphs!$E$5-Data!A951</f>
        <v>60</v>
      </c>
      <c r="H951" s="9">
        <f ca="1">C951-Graphs!$E$6</f>
        <v>-0.6</v>
      </c>
      <c r="P951" t="e">
        <f ca="1">IF(E951&gt;=Graphs!$E$6,Data!F951,NA())</f>
        <v>#N/A</v>
      </c>
    </row>
    <row r="952" spans="1:16">
      <c r="A952" s="5">
        <f ca="1">CRITBINOM(Graphs!$E$5,Graphs!$C$5,RAND())</f>
        <v>45</v>
      </c>
      <c r="B952" s="2">
        <f t="shared" ca="1" si="45"/>
        <v>195</v>
      </c>
      <c r="C952" s="3">
        <f ca="1">ROUND(A952/Graphs!$E$5,3)</f>
        <v>0.45</v>
      </c>
      <c r="D952" s="4">
        <v>951</v>
      </c>
      <c r="E952" s="3">
        <f t="shared" ca="1" si="46"/>
        <v>0.57999999999999996</v>
      </c>
      <c r="F952" s="4">
        <f t="shared" ca="1" si="47"/>
        <v>9</v>
      </c>
      <c r="G952" s="5">
        <f ca="1">Graphs!$E$5-Data!A952</f>
        <v>55</v>
      </c>
      <c r="H952" s="9">
        <f ca="1">C952-Graphs!$E$6</f>
        <v>-0.55000000000000004</v>
      </c>
      <c r="P952" t="e">
        <f ca="1">IF(E952&gt;=Graphs!$E$6,Data!F952,NA())</f>
        <v>#N/A</v>
      </c>
    </row>
    <row r="953" spans="1:16">
      <c r="A953" s="5">
        <f ca="1">CRITBINOM(Graphs!$E$5,Graphs!$C$5,RAND())</f>
        <v>46</v>
      </c>
      <c r="B953" s="2">
        <f t="shared" ca="1" si="45"/>
        <v>246</v>
      </c>
      <c r="C953" s="3">
        <f ca="1">ROUND(A953/Graphs!$E$5,3)</f>
        <v>0.46</v>
      </c>
      <c r="D953" s="4">
        <v>952</v>
      </c>
      <c r="E953" s="3">
        <f t="shared" ca="1" si="46"/>
        <v>0.57999999999999996</v>
      </c>
      <c r="F953" s="4">
        <f t="shared" ca="1" si="47"/>
        <v>10</v>
      </c>
      <c r="G953" s="5">
        <f ca="1">Graphs!$E$5-Data!A953</f>
        <v>54</v>
      </c>
      <c r="H953" s="9">
        <f ca="1">C953-Graphs!$E$6</f>
        <v>-0.54</v>
      </c>
      <c r="P953" t="e">
        <f ca="1">IF(E953&gt;=Graphs!$E$6,Data!F953,NA())</f>
        <v>#N/A</v>
      </c>
    </row>
    <row r="954" spans="1:16">
      <c r="A954" s="5">
        <f ca="1">CRITBINOM(Graphs!$E$5,Graphs!$C$5,RAND())</f>
        <v>48</v>
      </c>
      <c r="B954" s="2">
        <f t="shared" ca="1" si="45"/>
        <v>388</v>
      </c>
      <c r="C954" s="3">
        <f ca="1">ROUND(A954/Graphs!$E$5,3)</f>
        <v>0.48</v>
      </c>
      <c r="D954" s="4">
        <v>953</v>
      </c>
      <c r="E954" s="3">
        <f t="shared" ca="1" si="46"/>
        <v>0.57999999999999996</v>
      </c>
      <c r="F954" s="4">
        <f t="shared" ca="1" si="47"/>
        <v>11</v>
      </c>
      <c r="G954" s="5">
        <f ca="1">Graphs!$E$5-Data!A954</f>
        <v>52</v>
      </c>
      <c r="H954" s="9">
        <f ca="1">C954-Graphs!$E$6</f>
        <v>-0.52</v>
      </c>
      <c r="P954" t="e">
        <f ca="1">IF(E954&gt;=Graphs!$E$6,Data!F954,NA())</f>
        <v>#N/A</v>
      </c>
    </row>
    <row r="955" spans="1:16">
      <c r="A955" s="5">
        <f ca="1">CRITBINOM(Graphs!$E$5,Graphs!$C$5,RAND())</f>
        <v>44</v>
      </c>
      <c r="B955" s="2">
        <f t="shared" ca="1" si="45"/>
        <v>151</v>
      </c>
      <c r="C955" s="3">
        <f ca="1">ROUND(A955/Graphs!$E$5,3)</f>
        <v>0.44</v>
      </c>
      <c r="D955" s="4">
        <v>954</v>
      </c>
      <c r="E955" s="3">
        <f t="shared" ca="1" si="46"/>
        <v>0.57999999999999996</v>
      </c>
      <c r="F955" s="4">
        <f t="shared" ca="1" si="47"/>
        <v>12</v>
      </c>
      <c r="G955" s="5">
        <f ca="1">Graphs!$E$5-Data!A955</f>
        <v>56</v>
      </c>
      <c r="H955" s="9">
        <f ca="1">C955-Graphs!$E$6</f>
        <v>-0.56000000000000005</v>
      </c>
      <c r="P955" t="e">
        <f ca="1">IF(E955&gt;=Graphs!$E$6,Data!F955,NA())</f>
        <v>#N/A</v>
      </c>
    </row>
    <row r="956" spans="1:16">
      <c r="A956" s="5">
        <f ca="1">CRITBINOM(Graphs!$E$5,Graphs!$C$5,RAND())</f>
        <v>38</v>
      </c>
      <c r="B956" s="2">
        <f t="shared" ca="1" si="45"/>
        <v>20</v>
      </c>
      <c r="C956" s="3">
        <f ca="1">ROUND(A956/Graphs!$E$5,3)</f>
        <v>0.38</v>
      </c>
      <c r="D956" s="4">
        <v>955</v>
      </c>
      <c r="E956" s="3">
        <f t="shared" ca="1" si="46"/>
        <v>0.57999999999999996</v>
      </c>
      <c r="F956" s="4">
        <f t="shared" ca="1" si="47"/>
        <v>13</v>
      </c>
      <c r="G956" s="5">
        <f ca="1">Graphs!$E$5-Data!A956</f>
        <v>62</v>
      </c>
      <c r="H956" s="9">
        <f ca="1">C956-Graphs!$E$6</f>
        <v>-0.62</v>
      </c>
      <c r="P956" t="e">
        <f ca="1">IF(E956&gt;=Graphs!$E$6,Data!F956,NA())</f>
        <v>#N/A</v>
      </c>
    </row>
    <row r="957" spans="1:16">
      <c r="A957" s="5">
        <f ca="1">CRITBINOM(Graphs!$E$5,Graphs!$C$5,RAND())</f>
        <v>56</v>
      </c>
      <c r="B957" s="2">
        <f t="shared" ca="1" si="45"/>
        <v>912</v>
      </c>
      <c r="C957" s="3">
        <f ca="1">ROUND(A957/Graphs!$E$5,3)</f>
        <v>0.56000000000000005</v>
      </c>
      <c r="D957" s="4">
        <v>956</v>
      </c>
      <c r="E957" s="3">
        <f t="shared" ca="1" si="46"/>
        <v>0.57999999999999996</v>
      </c>
      <c r="F957" s="4">
        <f t="shared" ca="1" si="47"/>
        <v>14</v>
      </c>
      <c r="G957" s="5">
        <f ca="1">Graphs!$E$5-Data!A957</f>
        <v>44</v>
      </c>
      <c r="H957" s="9">
        <f ca="1">C957-Graphs!$E$6</f>
        <v>-0.43999999999999995</v>
      </c>
      <c r="P957" t="e">
        <f ca="1">IF(E957&gt;=Graphs!$E$6,Data!F957,NA())</f>
        <v>#N/A</v>
      </c>
    </row>
    <row r="958" spans="1:16">
      <c r="A958" s="5">
        <f ca="1">CRITBINOM(Graphs!$E$5,Graphs!$C$5,RAND())</f>
        <v>55</v>
      </c>
      <c r="B958" s="2">
        <f t="shared" ca="1" si="45"/>
        <v>871</v>
      </c>
      <c r="C958" s="3">
        <f ca="1">ROUND(A958/Graphs!$E$5,3)</f>
        <v>0.55000000000000004</v>
      </c>
      <c r="D958" s="4">
        <v>957</v>
      </c>
      <c r="E958" s="3">
        <f t="shared" ca="1" si="46"/>
        <v>0.57999999999999996</v>
      </c>
      <c r="F958" s="4">
        <f t="shared" ca="1" si="47"/>
        <v>15</v>
      </c>
      <c r="G958" s="5">
        <f ca="1">Graphs!$E$5-Data!A958</f>
        <v>45</v>
      </c>
      <c r="H958" s="9">
        <f ca="1">C958-Graphs!$E$6</f>
        <v>-0.44999999999999996</v>
      </c>
      <c r="P958" t="e">
        <f ca="1">IF(E958&gt;=Graphs!$E$6,Data!F958,NA())</f>
        <v>#N/A</v>
      </c>
    </row>
    <row r="959" spans="1:16">
      <c r="A959" s="5">
        <f ca="1">CRITBINOM(Graphs!$E$5,Graphs!$C$5,RAND())</f>
        <v>50</v>
      </c>
      <c r="B959" s="2">
        <f t="shared" ca="1" si="45"/>
        <v>559</v>
      </c>
      <c r="C959" s="3">
        <f ca="1">ROUND(A959/Graphs!$E$5,3)</f>
        <v>0.5</v>
      </c>
      <c r="D959" s="4">
        <v>958</v>
      </c>
      <c r="E959" s="3">
        <f t="shared" ca="1" si="46"/>
        <v>0.57999999999999996</v>
      </c>
      <c r="F959" s="4">
        <f t="shared" ca="1" si="47"/>
        <v>16</v>
      </c>
      <c r="G959" s="5">
        <f ca="1">Graphs!$E$5-Data!A959</f>
        <v>50</v>
      </c>
      <c r="H959" s="9">
        <f ca="1">C959-Graphs!$E$6</f>
        <v>-0.5</v>
      </c>
      <c r="P959" t="e">
        <f ca="1">IF(E959&gt;=Graphs!$E$6,Data!F959,NA())</f>
        <v>#N/A</v>
      </c>
    </row>
    <row r="960" spans="1:16">
      <c r="A960" s="5">
        <f ca="1">CRITBINOM(Graphs!$E$5,Graphs!$C$5,RAND())</f>
        <v>41</v>
      </c>
      <c r="B960" s="2">
        <f t="shared" ca="1" si="45"/>
        <v>52</v>
      </c>
      <c r="C960" s="3">
        <f ca="1">ROUND(A960/Graphs!$E$5,3)</f>
        <v>0.41</v>
      </c>
      <c r="D960" s="4">
        <v>959</v>
      </c>
      <c r="E960" s="3">
        <f t="shared" ca="1" si="46"/>
        <v>0.57999999999999996</v>
      </c>
      <c r="F960" s="4">
        <f t="shared" ca="1" si="47"/>
        <v>17</v>
      </c>
      <c r="G960" s="5">
        <f ca="1">Graphs!$E$5-Data!A960</f>
        <v>59</v>
      </c>
      <c r="H960" s="9">
        <f ca="1">C960-Graphs!$E$6</f>
        <v>-0.59000000000000008</v>
      </c>
      <c r="P960" t="e">
        <f ca="1">IF(E960&gt;=Graphs!$E$6,Data!F960,NA())</f>
        <v>#N/A</v>
      </c>
    </row>
    <row r="961" spans="1:16">
      <c r="A961" s="5">
        <f ca="1">CRITBINOM(Graphs!$E$5,Graphs!$C$5,RAND())</f>
        <v>47</v>
      </c>
      <c r="B961" s="2">
        <f t="shared" ca="1" si="45"/>
        <v>303</v>
      </c>
      <c r="C961" s="3">
        <f ca="1">ROUND(A961/Graphs!$E$5,3)</f>
        <v>0.47</v>
      </c>
      <c r="D961" s="4">
        <v>960</v>
      </c>
      <c r="E961" s="3">
        <f t="shared" ca="1" si="46"/>
        <v>0.57999999999999996</v>
      </c>
      <c r="F961" s="4">
        <f t="shared" ca="1" si="47"/>
        <v>18</v>
      </c>
      <c r="G961" s="5">
        <f ca="1">Graphs!$E$5-Data!A961</f>
        <v>53</v>
      </c>
      <c r="H961" s="9">
        <f ca="1">C961-Graphs!$E$6</f>
        <v>-0.53</v>
      </c>
      <c r="P961" t="e">
        <f ca="1">IF(E961&gt;=Graphs!$E$6,Data!F961,NA())</f>
        <v>#N/A</v>
      </c>
    </row>
    <row r="962" spans="1:16">
      <c r="A962" s="5">
        <f ca="1">CRITBINOM(Graphs!$E$5,Graphs!$C$5,RAND())</f>
        <v>56</v>
      </c>
      <c r="B962" s="2">
        <f t="shared" ref="B962:B1001" ca="1" si="48">COUNTIF(List,"&lt;="&amp;C962)</f>
        <v>912</v>
      </c>
      <c r="C962" s="3">
        <f ca="1">ROUND(A962/Graphs!$E$5,3)</f>
        <v>0.56000000000000005</v>
      </c>
      <c r="D962" s="4">
        <v>961</v>
      </c>
      <c r="E962" s="3">
        <f t="shared" ref="E962:E1001" ca="1" si="49">VLOOKUP(SMALL($B$2:$B$1001,D962),$B$2:$C$1001,2,FALSE)</f>
        <v>0.57999999999999996</v>
      </c>
      <c r="F962" s="4">
        <f t="shared" ca="1" si="47"/>
        <v>19</v>
      </c>
      <c r="G962" s="5">
        <f ca="1">Graphs!$E$5-Data!A962</f>
        <v>44</v>
      </c>
      <c r="H962" s="9">
        <f ca="1">C962-Graphs!$E$6</f>
        <v>-0.43999999999999995</v>
      </c>
      <c r="P962" t="e">
        <f ca="1">IF(E962&gt;=Graphs!$E$6,Data!F962,NA())</f>
        <v>#N/A</v>
      </c>
    </row>
    <row r="963" spans="1:16">
      <c r="A963" s="5">
        <f ca="1">CRITBINOM(Graphs!$E$5,Graphs!$C$5,RAND())</f>
        <v>46</v>
      </c>
      <c r="B963" s="2">
        <f t="shared" ca="1" si="48"/>
        <v>246</v>
      </c>
      <c r="C963" s="3">
        <f ca="1">ROUND(A963/Graphs!$E$5,3)</f>
        <v>0.46</v>
      </c>
      <c r="D963" s="4">
        <v>962</v>
      </c>
      <c r="E963" s="3">
        <f t="shared" ca="1" si="49"/>
        <v>0.57999999999999996</v>
      </c>
      <c r="F963" s="4">
        <f t="shared" ca="1" si="47"/>
        <v>20</v>
      </c>
      <c r="G963" s="5">
        <f ca="1">Graphs!$E$5-Data!A963</f>
        <v>54</v>
      </c>
      <c r="H963" s="9">
        <f ca="1">C963-Graphs!$E$6</f>
        <v>-0.54</v>
      </c>
      <c r="P963" t="e">
        <f ca="1">IF(E963&gt;=Graphs!$E$6,Data!F963,NA())</f>
        <v>#N/A</v>
      </c>
    </row>
    <row r="964" spans="1:16">
      <c r="A964" s="5">
        <f ca="1">CRITBINOM(Graphs!$E$5,Graphs!$C$5,RAND())</f>
        <v>55</v>
      </c>
      <c r="B964" s="2">
        <f t="shared" ca="1" si="48"/>
        <v>871</v>
      </c>
      <c r="C964" s="3">
        <f ca="1">ROUND(A964/Graphs!$E$5,3)</f>
        <v>0.55000000000000004</v>
      </c>
      <c r="D964" s="4">
        <v>963</v>
      </c>
      <c r="E964" s="3">
        <f t="shared" ca="1" si="49"/>
        <v>0.57999999999999996</v>
      </c>
      <c r="F964" s="4">
        <f t="shared" ref="F964:F1001" ca="1" si="50">IF(E964=E963,F963+1,1)</f>
        <v>21</v>
      </c>
      <c r="G964" s="5">
        <f ca="1">Graphs!$E$5-Data!A964</f>
        <v>45</v>
      </c>
      <c r="H964" s="9">
        <f ca="1">C964-Graphs!$E$6</f>
        <v>-0.44999999999999996</v>
      </c>
      <c r="P964" t="e">
        <f ca="1">IF(E964&gt;=Graphs!$E$6,Data!F964,NA())</f>
        <v>#N/A</v>
      </c>
    </row>
    <row r="965" spans="1:16">
      <c r="A965" s="5">
        <f ca="1">CRITBINOM(Graphs!$E$5,Graphs!$C$5,RAND())</f>
        <v>53</v>
      </c>
      <c r="B965" s="2">
        <f t="shared" ca="1" si="48"/>
        <v>767</v>
      </c>
      <c r="C965" s="3">
        <f ca="1">ROUND(A965/Graphs!$E$5,3)</f>
        <v>0.53</v>
      </c>
      <c r="D965" s="4">
        <v>964</v>
      </c>
      <c r="E965" s="3">
        <f t="shared" ca="1" si="49"/>
        <v>0.59</v>
      </c>
      <c r="F965" s="4">
        <f t="shared" ca="1" si="50"/>
        <v>1</v>
      </c>
      <c r="G965" s="5">
        <f ca="1">Graphs!$E$5-Data!A965</f>
        <v>47</v>
      </c>
      <c r="H965" s="9">
        <f ca="1">C965-Graphs!$E$6</f>
        <v>-0.47</v>
      </c>
      <c r="P965" t="e">
        <f ca="1">IF(E965&gt;=Graphs!$E$6,Data!F965,NA())</f>
        <v>#N/A</v>
      </c>
    </row>
    <row r="966" spans="1:16">
      <c r="A966" s="5">
        <f ca="1">CRITBINOM(Graphs!$E$5,Graphs!$C$5,RAND())</f>
        <v>53</v>
      </c>
      <c r="B966" s="2">
        <f t="shared" ca="1" si="48"/>
        <v>767</v>
      </c>
      <c r="C966" s="3">
        <f ca="1">ROUND(A966/Graphs!$E$5,3)</f>
        <v>0.53</v>
      </c>
      <c r="D966" s="4">
        <v>965</v>
      </c>
      <c r="E966" s="3">
        <f t="shared" ca="1" si="49"/>
        <v>0.59</v>
      </c>
      <c r="F966" s="4">
        <f t="shared" ca="1" si="50"/>
        <v>2</v>
      </c>
      <c r="G966" s="5">
        <f ca="1">Graphs!$E$5-Data!A966</f>
        <v>47</v>
      </c>
      <c r="H966" s="9">
        <f ca="1">C966-Graphs!$E$6</f>
        <v>-0.47</v>
      </c>
      <c r="P966" t="e">
        <f ca="1">IF(E966&gt;=Graphs!$E$6,Data!F966,NA())</f>
        <v>#N/A</v>
      </c>
    </row>
    <row r="967" spans="1:16">
      <c r="A967" s="5">
        <f ca="1">CRITBINOM(Graphs!$E$5,Graphs!$C$5,RAND())</f>
        <v>58</v>
      </c>
      <c r="B967" s="2">
        <f t="shared" ca="1" si="48"/>
        <v>963</v>
      </c>
      <c r="C967" s="3">
        <f ca="1">ROUND(A967/Graphs!$E$5,3)</f>
        <v>0.57999999999999996</v>
      </c>
      <c r="D967" s="4">
        <v>966</v>
      </c>
      <c r="E967" s="3">
        <f t="shared" ca="1" si="49"/>
        <v>0.59</v>
      </c>
      <c r="F967" s="4">
        <f t="shared" ca="1" si="50"/>
        <v>3</v>
      </c>
      <c r="G967" s="5">
        <f ca="1">Graphs!$E$5-Data!A967</f>
        <v>42</v>
      </c>
      <c r="H967" s="9">
        <f ca="1">C967-Graphs!$E$6</f>
        <v>-0.42000000000000004</v>
      </c>
      <c r="P967" t="e">
        <f ca="1">IF(E967&gt;=Graphs!$E$6,Data!F967,NA())</f>
        <v>#N/A</v>
      </c>
    </row>
    <row r="968" spans="1:16">
      <c r="A968" s="5">
        <f ca="1">CRITBINOM(Graphs!$E$5,Graphs!$C$5,RAND())</f>
        <v>57</v>
      </c>
      <c r="B968" s="2">
        <f t="shared" ca="1" si="48"/>
        <v>942</v>
      </c>
      <c r="C968" s="3">
        <f ca="1">ROUND(A968/Graphs!$E$5,3)</f>
        <v>0.56999999999999995</v>
      </c>
      <c r="D968" s="4">
        <v>967</v>
      </c>
      <c r="E968" s="3">
        <f t="shared" ca="1" si="49"/>
        <v>0.59</v>
      </c>
      <c r="F968" s="4">
        <f t="shared" ca="1" si="50"/>
        <v>4</v>
      </c>
      <c r="G968" s="5">
        <f ca="1">Graphs!$E$5-Data!A968</f>
        <v>43</v>
      </c>
      <c r="H968" s="9">
        <f ca="1">C968-Graphs!$E$6</f>
        <v>-0.43000000000000005</v>
      </c>
      <c r="P968" t="e">
        <f ca="1">IF(E968&gt;=Graphs!$E$6,Data!F968,NA())</f>
        <v>#N/A</v>
      </c>
    </row>
    <row r="969" spans="1:16">
      <c r="A969" s="5">
        <f ca="1">CRITBINOM(Graphs!$E$5,Graphs!$C$5,RAND())</f>
        <v>49</v>
      </c>
      <c r="B969" s="2">
        <f t="shared" ca="1" si="48"/>
        <v>477</v>
      </c>
      <c r="C969" s="3">
        <f ca="1">ROUND(A969/Graphs!$E$5,3)</f>
        <v>0.49</v>
      </c>
      <c r="D969" s="4">
        <v>968</v>
      </c>
      <c r="E969" s="3">
        <f t="shared" ca="1" si="49"/>
        <v>0.59</v>
      </c>
      <c r="F969" s="4">
        <f t="shared" ca="1" si="50"/>
        <v>5</v>
      </c>
      <c r="G969" s="5">
        <f ca="1">Graphs!$E$5-Data!A969</f>
        <v>51</v>
      </c>
      <c r="H969" s="9">
        <f ca="1">C969-Graphs!$E$6</f>
        <v>-0.51</v>
      </c>
      <c r="P969" t="e">
        <f ca="1">IF(E969&gt;=Graphs!$E$6,Data!F969,NA())</f>
        <v>#N/A</v>
      </c>
    </row>
    <row r="970" spans="1:16">
      <c r="A970" s="5">
        <f ca="1">CRITBINOM(Graphs!$E$5,Graphs!$C$5,RAND())</f>
        <v>42</v>
      </c>
      <c r="B970" s="2">
        <f t="shared" ca="1" si="48"/>
        <v>77</v>
      </c>
      <c r="C970" s="3">
        <f ca="1">ROUND(A970/Graphs!$E$5,3)</f>
        <v>0.42</v>
      </c>
      <c r="D970" s="4">
        <v>969</v>
      </c>
      <c r="E970" s="3">
        <f t="shared" ca="1" si="49"/>
        <v>0.59</v>
      </c>
      <c r="F970" s="4">
        <f t="shared" ca="1" si="50"/>
        <v>6</v>
      </c>
      <c r="G970" s="5">
        <f ca="1">Graphs!$E$5-Data!A970</f>
        <v>58</v>
      </c>
      <c r="H970" s="9">
        <f ca="1">C970-Graphs!$E$6</f>
        <v>-0.58000000000000007</v>
      </c>
      <c r="P970" t="e">
        <f ca="1">IF(E970&gt;=Graphs!$E$6,Data!F970,NA())</f>
        <v>#N/A</v>
      </c>
    </row>
    <row r="971" spans="1:16">
      <c r="A971" s="5">
        <f ca="1">CRITBINOM(Graphs!$E$5,Graphs!$C$5,RAND())</f>
        <v>52</v>
      </c>
      <c r="B971" s="2">
        <f t="shared" ca="1" si="48"/>
        <v>693</v>
      </c>
      <c r="C971" s="3">
        <f ca="1">ROUND(A971/Graphs!$E$5,3)</f>
        <v>0.52</v>
      </c>
      <c r="D971" s="4">
        <v>970</v>
      </c>
      <c r="E971" s="3">
        <f t="shared" ca="1" si="49"/>
        <v>0.59</v>
      </c>
      <c r="F971" s="4">
        <f t="shared" ca="1" si="50"/>
        <v>7</v>
      </c>
      <c r="G971" s="5">
        <f ca="1">Graphs!$E$5-Data!A971</f>
        <v>48</v>
      </c>
      <c r="H971" s="9">
        <f ca="1">C971-Graphs!$E$6</f>
        <v>-0.48</v>
      </c>
      <c r="P971" t="e">
        <f ca="1">IF(E971&gt;=Graphs!$E$6,Data!F971,NA())</f>
        <v>#N/A</v>
      </c>
    </row>
    <row r="972" spans="1:16">
      <c r="A972" s="5">
        <f ca="1">CRITBINOM(Graphs!$E$5,Graphs!$C$5,RAND())</f>
        <v>53</v>
      </c>
      <c r="B972" s="2">
        <f t="shared" ca="1" si="48"/>
        <v>767</v>
      </c>
      <c r="C972" s="3">
        <f ca="1">ROUND(A972/Graphs!$E$5,3)</f>
        <v>0.53</v>
      </c>
      <c r="D972" s="4">
        <v>971</v>
      </c>
      <c r="E972" s="3">
        <f t="shared" ca="1" si="49"/>
        <v>0.59</v>
      </c>
      <c r="F972" s="4">
        <f t="shared" ca="1" si="50"/>
        <v>8</v>
      </c>
      <c r="G972" s="5">
        <f ca="1">Graphs!$E$5-Data!A972</f>
        <v>47</v>
      </c>
      <c r="H972" s="9">
        <f ca="1">C972-Graphs!$E$6</f>
        <v>-0.47</v>
      </c>
      <c r="P972" t="e">
        <f ca="1">IF(E972&gt;=Graphs!$E$6,Data!F972,NA())</f>
        <v>#N/A</v>
      </c>
    </row>
    <row r="973" spans="1:16">
      <c r="A973" s="5">
        <f ca="1">CRITBINOM(Graphs!$E$5,Graphs!$C$5,RAND())</f>
        <v>45</v>
      </c>
      <c r="B973" s="2">
        <f t="shared" ca="1" si="48"/>
        <v>195</v>
      </c>
      <c r="C973" s="3">
        <f ca="1">ROUND(A973/Graphs!$E$5,3)</f>
        <v>0.45</v>
      </c>
      <c r="D973" s="4">
        <v>972</v>
      </c>
      <c r="E973" s="3">
        <f t="shared" ca="1" si="49"/>
        <v>0.59</v>
      </c>
      <c r="F973" s="4">
        <f t="shared" ca="1" si="50"/>
        <v>9</v>
      </c>
      <c r="G973" s="5">
        <f ca="1">Graphs!$E$5-Data!A973</f>
        <v>55</v>
      </c>
      <c r="H973" s="9">
        <f ca="1">C973-Graphs!$E$6</f>
        <v>-0.55000000000000004</v>
      </c>
      <c r="P973" t="e">
        <f ca="1">IF(E973&gt;=Graphs!$E$6,Data!F973,NA())</f>
        <v>#N/A</v>
      </c>
    </row>
    <row r="974" spans="1:16">
      <c r="A974" s="5">
        <f ca="1">CRITBINOM(Graphs!$E$5,Graphs!$C$5,RAND())</f>
        <v>56</v>
      </c>
      <c r="B974" s="2">
        <f t="shared" ca="1" si="48"/>
        <v>912</v>
      </c>
      <c r="C974" s="3">
        <f ca="1">ROUND(A974/Graphs!$E$5,3)</f>
        <v>0.56000000000000005</v>
      </c>
      <c r="D974" s="4">
        <v>973</v>
      </c>
      <c r="E974" s="3">
        <f t="shared" ca="1" si="49"/>
        <v>0.59</v>
      </c>
      <c r="F974" s="4">
        <f t="shared" ca="1" si="50"/>
        <v>10</v>
      </c>
      <c r="G974" s="5">
        <f ca="1">Graphs!$E$5-Data!A974</f>
        <v>44</v>
      </c>
      <c r="H974" s="9">
        <f ca="1">C974-Graphs!$E$6</f>
        <v>-0.43999999999999995</v>
      </c>
      <c r="P974" t="e">
        <f ca="1">IF(E974&gt;=Graphs!$E$6,Data!F974,NA())</f>
        <v>#N/A</v>
      </c>
    </row>
    <row r="975" spans="1:16">
      <c r="A975" s="5">
        <f ca="1">CRITBINOM(Graphs!$E$5,Graphs!$C$5,RAND())</f>
        <v>56</v>
      </c>
      <c r="B975" s="2">
        <f t="shared" ca="1" si="48"/>
        <v>912</v>
      </c>
      <c r="C975" s="3">
        <f ca="1">ROUND(A975/Graphs!$E$5,3)</f>
        <v>0.56000000000000005</v>
      </c>
      <c r="D975" s="4">
        <v>974</v>
      </c>
      <c r="E975" s="3">
        <f t="shared" ca="1" si="49"/>
        <v>0.59</v>
      </c>
      <c r="F975" s="4">
        <f t="shared" ca="1" si="50"/>
        <v>11</v>
      </c>
      <c r="G975" s="5">
        <f ca="1">Graphs!$E$5-Data!A975</f>
        <v>44</v>
      </c>
      <c r="H975" s="9">
        <f ca="1">C975-Graphs!$E$6</f>
        <v>-0.43999999999999995</v>
      </c>
      <c r="P975" t="e">
        <f ca="1">IF(E975&gt;=Graphs!$E$6,Data!F975,NA())</f>
        <v>#N/A</v>
      </c>
    </row>
    <row r="976" spans="1:16">
      <c r="A976" s="5">
        <f ca="1">CRITBINOM(Graphs!$E$5,Graphs!$C$5,RAND())</f>
        <v>48</v>
      </c>
      <c r="B976" s="2">
        <f t="shared" ca="1" si="48"/>
        <v>388</v>
      </c>
      <c r="C976" s="3">
        <f ca="1">ROUND(A976/Graphs!$E$5,3)</f>
        <v>0.48</v>
      </c>
      <c r="D976" s="4">
        <v>975</v>
      </c>
      <c r="E976" s="3">
        <f t="shared" ca="1" si="49"/>
        <v>0.59</v>
      </c>
      <c r="F976" s="4">
        <f t="shared" ca="1" si="50"/>
        <v>12</v>
      </c>
      <c r="G976" s="5">
        <f ca="1">Graphs!$E$5-Data!A976</f>
        <v>52</v>
      </c>
      <c r="H976" s="9">
        <f ca="1">C976-Graphs!$E$6</f>
        <v>-0.52</v>
      </c>
      <c r="P976" t="e">
        <f ca="1">IF(E976&gt;=Graphs!$E$6,Data!F976,NA())</f>
        <v>#N/A</v>
      </c>
    </row>
    <row r="977" spans="1:16">
      <c r="A977" s="5">
        <f ca="1">CRITBINOM(Graphs!$E$5,Graphs!$C$5,RAND())</f>
        <v>53</v>
      </c>
      <c r="B977" s="2">
        <f t="shared" ca="1" si="48"/>
        <v>767</v>
      </c>
      <c r="C977" s="3">
        <f ca="1">ROUND(A977/Graphs!$E$5,3)</f>
        <v>0.53</v>
      </c>
      <c r="D977" s="4">
        <v>976</v>
      </c>
      <c r="E977" s="3">
        <f t="shared" ca="1" si="49"/>
        <v>0.59</v>
      </c>
      <c r="F977" s="4">
        <f t="shared" ca="1" si="50"/>
        <v>13</v>
      </c>
      <c r="G977" s="5">
        <f ca="1">Graphs!$E$5-Data!A977</f>
        <v>47</v>
      </c>
      <c r="H977" s="9">
        <f ca="1">C977-Graphs!$E$6</f>
        <v>-0.47</v>
      </c>
      <c r="P977" t="e">
        <f ca="1">IF(E977&gt;=Graphs!$E$6,Data!F977,NA())</f>
        <v>#N/A</v>
      </c>
    </row>
    <row r="978" spans="1:16">
      <c r="A978" s="5">
        <f ca="1">CRITBINOM(Graphs!$E$5,Graphs!$C$5,RAND())</f>
        <v>53</v>
      </c>
      <c r="B978" s="2">
        <f t="shared" ca="1" si="48"/>
        <v>767</v>
      </c>
      <c r="C978" s="3">
        <f ca="1">ROUND(A978/Graphs!$E$5,3)</f>
        <v>0.53</v>
      </c>
      <c r="D978" s="4">
        <v>977</v>
      </c>
      <c r="E978" s="3">
        <f t="shared" ca="1" si="49"/>
        <v>0.6</v>
      </c>
      <c r="F978" s="4">
        <f t="shared" ca="1" si="50"/>
        <v>1</v>
      </c>
      <c r="G978" s="5">
        <f ca="1">Graphs!$E$5-Data!A978</f>
        <v>47</v>
      </c>
      <c r="H978" s="9">
        <f ca="1">C978-Graphs!$E$6</f>
        <v>-0.47</v>
      </c>
      <c r="P978" t="e">
        <f ca="1">IF(E978&gt;=Graphs!$E$6,Data!F978,NA())</f>
        <v>#N/A</v>
      </c>
    </row>
    <row r="979" spans="1:16">
      <c r="A979" s="5">
        <f ca="1">CRITBINOM(Graphs!$E$5,Graphs!$C$5,RAND())</f>
        <v>55</v>
      </c>
      <c r="B979" s="2">
        <f t="shared" ca="1" si="48"/>
        <v>871</v>
      </c>
      <c r="C979" s="3">
        <f ca="1">ROUND(A979/Graphs!$E$5,3)</f>
        <v>0.55000000000000004</v>
      </c>
      <c r="D979" s="4">
        <v>978</v>
      </c>
      <c r="E979" s="3">
        <f t="shared" ca="1" si="49"/>
        <v>0.6</v>
      </c>
      <c r="F979" s="4">
        <f t="shared" ca="1" si="50"/>
        <v>2</v>
      </c>
      <c r="G979" s="5">
        <f ca="1">Graphs!$E$5-Data!A979</f>
        <v>45</v>
      </c>
      <c r="H979" s="9">
        <f ca="1">C979-Graphs!$E$6</f>
        <v>-0.44999999999999996</v>
      </c>
      <c r="P979" t="e">
        <f ca="1">IF(E979&gt;=Graphs!$E$6,Data!F979,NA())</f>
        <v>#N/A</v>
      </c>
    </row>
    <row r="980" spans="1:16">
      <c r="A980" s="5">
        <f ca="1">CRITBINOM(Graphs!$E$5,Graphs!$C$5,RAND())</f>
        <v>43</v>
      </c>
      <c r="B980" s="2">
        <f t="shared" ca="1" si="48"/>
        <v>116</v>
      </c>
      <c r="C980" s="3">
        <f ca="1">ROUND(A980/Graphs!$E$5,3)</f>
        <v>0.43</v>
      </c>
      <c r="D980" s="4">
        <v>979</v>
      </c>
      <c r="E980" s="3">
        <f t="shared" ca="1" si="49"/>
        <v>0.6</v>
      </c>
      <c r="F980" s="4">
        <f t="shared" ca="1" si="50"/>
        <v>3</v>
      </c>
      <c r="G980" s="5">
        <f ca="1">Graphs!$E$5-Data!A980</f>
        <v>57</v>
      </c>
      <c r="H980" s="9">
        <f ca="1">C980-Graphs!$E$6</f>
        <v>-0.57000000000000006</v>
      </c>
      <c r="P980" t="e">
        <f ca="1">IF(E980&gt;=Graphs!$E$6,Data!F980,NA())</f>
        <v>#N/A</v>
      </c>
    </row>
    <row r="981" spans="1:16">
      <c r="A981" s="5">
        <f ca="1">CRITBINOM(Graphs!$E$5,Graphs!$C$5,RAND())</f>
        <v>48</v>
      </c>
      <c r="B981" s="2">
        <f t="shared" ca="1" si="48"/>
        <v>388</v>
      </c>
      <c r="C981" s="3">
        <f ca="1">ROUND(A981/Graphs!$E$5,3)</f>
        <v>0.48</v>
      </c>
      <c r="D981" s="4">
        <v>980</v>
      </c>
      <c r="E981" s="3">
        <f t="shared" ca="1" si="49"/>
        <v>0.6</v>
      </c>
      <c r="F981" s="4">
        <f t="shared" ca="1" si="50"/>
        <v>4</v>
      </c>
      <c r="G981" s="5">
        <f ca="1">Graphs!$E$5-Data!A981</f>
        <v>52</v>
      </c>
      <c r="H981" s="9">
        <f ca="1">C981-Graphs!$E$6</f>
        <v>-0.52</v>
      </c>
      <c r="P981" t="e">
        <f ca="1">IF(E981&gt;=Graphs!$E$6,Data!F981,NA())</f>
        <v>#N/A</v>
      </c>
    </row>
    <row r="982" spans="1:16">
      <c r="A982" s="5">
        <f ca="1">CRITBINOM(Graphs!$E$5,Graphs!$C$5,RAND())</f>
        <v>49</v>
      </c>
      <c r="B982" s="2">
        <f t="shared" ca="1" si="48"/>
        <v>477</v>
      </c>
      <c r="C982" s="3">
        <f ca="1">ROUND(A982/Graphs!$E$5,3)</f>
        <v>0.49</v>
      </c>
      <c r="D982" s="4">
        <v>981</v>
      </c>
      <c r="E982" s="3">
        <f t="shared" ca="1" si="49"/>
        <v>0.6</v>
      </c>
      <c r="F982" s="4">
        <f t="shared" ca="1" si="50"/>
        <v>5</v>
      </c>
      <c r="G982" s="5">
        <f ca="1">Graphs!$E$5-Data!A982</f>
        <v>51</v>
      </c>
      <c r="H982" s="9">
        <f ca="1">C982-Graphs!$E$6</f>
        <v>-0.51</v>
      </c>
      <c r="P982" t="e">
        <f ca="1">IF(E982&gt;=Graphs!$E$6,Data!F982,NA())</f>
        <v>#N/A</v>
      </c>
    </row>
    <row r="983" spans="1:16">
      <c r="A983" s="5">
        <f ca="1">CRITBINOM(Graphs!$E$5,Graphs!$C$5,RAND())</f>
        <v>46</v>
      </c>
      <c r="B983" s="2">
        <f t="shared" ca="1" si="48"/>
        <v>246</v>
      </c>
      <c r="C983" s="3">
        <f ca="1">ROUND(A983/Graphs!$E$5,3)</f>
        <v>0.46</v>
      </c>
      <c r="D983" s="4">
        <v>982</v>
      </c>
      <c r="E983" s="3">
        <f t="shared" ca="1" si="49"/>
        <v>0.6</v>
      </c>
      <c r="F983" s="4">
        <f t="shared" ca="1" si="50"/>
        <v>6</v>
      </c>
      <c r="G983" s="5">
        <f ca="1">Graphs!$E$5-Data!A983</f>
        <v>54</v>
      </c>
      <c r="H983" s="9">
        <f ca="1">C983-Graphs!$E$6</f>
        <v>-0.54</v>
      </c>
      <c r="P983" t="e">
        <f ca="1">IF(E983&gt;=Graphs!$E$6,Data!F983,NA())</f>
        <v>#N/A</v>
      </c>
    </row>
    <row r="984" spans="1:16">
      <c r="A984" s="5">
        <f ca="1">CRITBINOM(Graphs!$E$5,Graphs!$C$5,RAND())</f>
        <v>53</v>
      </c>
      <c r="B984" s="2">
        <f t="shared" ca="1" si="48"/>
        <v>767</v>
      </c>
      <c r="C984" s="3">
        <f ca="1">ROUND(A984/Graphs!$E$5,3)</f>
        <v>0.53</v>
      </c>
      <c r="D984" s="4">
        <v>983</v>
      </c>
      <c r="E984" s="3">
        <f t="shared" ca="1" si="49"/>
        <v>0.61</v>
      </c>
      <c r="F984" s="4">
        <f t="shared" ca="1" si="50"/>
        <v>1</v>
      </c>
      <c r="G984" s="5">
        <f ca="1">Graphs!$E$5-Data!A984</f>
        <v>47</v>
      </c>
      <c r="H984" s="9">
        <f ca="1">C984-Graphs!$E$6</f>
        <v>-0.47</v>
      </c>
      <c r="P984" t="e">
        <f ca="1">IF(E984&gt;=Graphs!$E$6,Data!F984,NA())</f>
        <v>#N/A</v>
      </c>
    </row>
    <row r="985" spans="1:16">
      <c r="A985" s="5">
        <f ca="1">CRITBINOM(Graphs!$E$5,Graphs!$C$5,RAND())</f>
        <v>50</v>
      </c>
      <c r="B985" s="2">
        <f t="shared" ca="1" si="48"/>
        <v>559</v>
      </c>
      <c r="C985" s="3">
        <f ca="1">ROUND(A985/Graphs!$E$5,3)</f>
        <v>0.5</v>
      </c>
      <c r="D985" s="4">
        <v>984</v>
      </c>
      <c r="E985" s="3">
        <f t="shared" ca="1" si="49"/>
        <v>0.61</v>
      </c>
      <c r="F985" s="4">
        <f t="shared" ca="1" si="50"/>
        <v>2</v>
      </c>
      <c r="G985" s="5">
        <f ca="1">Graphs!$E$5-Data!A985</f>
        <v>50</v>
      </c>
      <c r="H985" s="9">
        <f ca="1">C985-Graphs!$E$6</f>
        <v>-0.5</v>
      </c>
      <c r="P985" t="e">
        <f ca="1">IF(E985&gt;=Graphs!$E$6,Data!F985,NA())</f>
        <v>#N/A</v>
      </c>
    </row>
    <row r="986" spans="1:16">
      <c r="A986" s="5">
        <f ca="1">CRITBINOM(Graphs!$E$5,Graphs!$C$5,RAND())</f>
        <v>49</v>
      </c>
      <c r="B986" s="2">
        <f t="shared" ca="1" si="48"/>
        <v>477</v>
      </c>
      <c r="C986" s="3">
        <f ca="1">ROUND(A986/Graphs!$E$5,3)</f>
        <v>0.49</v>
      </c>
      <c r="D986" s="4">
        <v>985</v>
      </c>
      <c r="E986" s="3">
        <f t="shared" ca="1" si="49"/>
        <v>0.61</v>
      </c>
      <c r="F986" s="4">
        <f t="shared" ca="1" si="50"/>
        <v>3</v>
      </c>
      <c r="G986" s="5">
        <f ca="1">Graphs!$E$5-Data!A986</f>
        <v>51</v>
      </c>
      <c r="H986" s="9">
        <f ca="1">C986-Graphs!$E$6</f>
        <v>-0.51</v>
      </c>
      <c r="P986" t="e">
        <f ca="1">IF(E986&gt;=Graphs!$E$6,Data!F986,NA())</f>
        <v>#N/A</v>
      </c>
    </row>
    <row r="987" spans="1:16">
      <c r="A987" s="5">
        <f ca="1">CRITBINOM(Graphs!$E$5,Graphs!$C$5,RAND())</f>
        <v>50</v>
      </c>
      <c r="B987" s="2">
        <f t="shared" ca="1" si="48"/>
        <v>559</v>
      </c>
      <c r="C987" s="3">
        <f ca="1">ROUND(A987/Graphs!$E$5,3)</f>
        <v>0.5</v>
      </c>
      <c r="D987" s="4">
        <v>986</v>
      </c>
      <c r="E987" s="3">
        <f t="shared" ca="1" si="49"/>
        <v>0.61</v>
      </c>
      <c r="F987" s="4">
        <f t="shared" ca="1" si="50"/>
        <v>4</v>
      </c>
      <c r="G987" s="5">
        <f ca="1">Graphs!$E$5-Data!A987</f>
        <v>50</v>
      </c>
      <c r="H987" s="9">
        <f ca="1">C987-Graphs!$E$6</f>
        <v>-0.5</v>
      </c>
      <c r="P987" t="e">
        <f ca="1">IF(E987&gt;=Graphs!$E$6,Data!F987,NA())</f>
        <v>#N/A</v>
      </c>
    </row>
    <row r="988" spans="1:16">
      <c r="A988" s="5">
        <f ca="1">CRITBINOM(Graphs!$E$5,Graphs!$C$5,RAND())</f>
        <v>56</v>
      </c>
      <c r="B988" s="2">
        <f t="shared" ca="1" si="48"/>
        <v>912</v>
      </c>
      <c r="C988" s="3">
        <f ca="1">ROUND(A988/Graphs!$E$5,3)</f>
        <v>0.56000000000000005</v>
      </c>
      <c r="D988" s="4">
        <v>987</v>
      </c>
      <c r="E988" s="3">
        <f t="shared" ca="1" si="49"/>
        <v>0.61</v>
      </c>
      <c r="F988" s="4">
        <f t="shared" ca="1" si="50"/>
        <v>5</v>
      </c>
      <c r="G988" s="5">
        <f ca="1">Graphs!$E$5-Data!A988</f>
        <v>44</v>
      </c>
      <c r="H988" s="9">
        <f ca="1">C988-Graphs!$E$6</f>
        <v>-0.43999999999999995</v>
      </c>
      <c r="P988" t="e">
        <f ca="1">IF(E988&gt;=Graphs!$E$6,Data!F988,NA())</f>
        <v>#N/A</v>
      </c>
    </row>
    <row r="989" spans="1:16">
      <c r="A989" s="5">
        <f ca="1">CRITBINOM(Graphs!$E$5,Graphs!$C$5,RAND())</f>
        <v>54</v>
      </c>
      <c r="B989" s="2">
        <f t="shared" ca="1" si="48"/>
        <v>823</v>
      </c>
      <c r="C989" s="3">
        <f ca="1">ROUND(A989/Graphs!$E$5,3)</f>
        <v>0.54</v>
      </c>
      <c r="D989" s="4">
        <v>988</v>
      </c>
      <c r="E989" s="3">
        <f t="shared" ca="1" si="49"/>
        <v>0.61</v>
      </c>
      <c r="F989" s="4">
        <f t="shared" ca="1" si="50"/>
        <v>6</v>
      </c>
      <c r="G989" s="5">
        <f ca="1">Graphs!$E$5-Data!A989</f>
        <v>46</v>
      </c>
      <c r="H989" s="9">
        <f ca="1">C989-Graphs!$E$6</f>
        <v>-0.45999999999999996</v>
      </c>
      <c r="P989" t="e">
        <f ca="1">IF(E989&gt;=Graphs!$E$6,Data!F989,NA())</f>
        <v>#N/A</v>
      </c>
    </row>
    <row r="990" spans="1:16">
      <c r="A990" s="5">
        <f ca="1">CRITBINOM(Graphs!$E$5,Graphs!$C$5,RAND())</f>
        <v>53</v>
      </c>
      <c r="B990" s="2">
        <f t="shared" ca="1" si="48"/>
        <v>767</v>
      </c>
      <c r="C990" s="3">
        <f ca="1">ROUND(A990/Graphs!$E$5,3)</f>
        <v>0.53</v>
      </c>
      <c r="D990" s="4">
        <v>989</v>
      </c>
      <c r="E990" s="3">
        <f t="shared" ca="1" si="49"/>
        <v>0.61</v>
      </c>
      <c r="F990" s="4">
        <f t="shared" ca="1" si="50"/>
        <v>7</v>
      </c>
      <c r="G990" s="5">
        <f ca="1">Graphs!$E$5-Data!A990</f>
        <v>47</v>
      </c>
      <c r="H990" s="9">
        <f ca="1">C990-Graphs!$E$6</f>
        <v>-0.47</v>
      </c>
      <c r="P990" t="e">
        <f ca="1">IF(E990&gt;=Graphs!$E$6,Data!F990,NA())</f>
        <v>#N/A</v>
      </c>
    </row>
    <row r="991" spans="1:16">
      <c r="A991" s="5">
        <f ca="1">CRITBINOM(Graphs!$E$5,Graphs!$C$5,RAND())</f>
        <v>46</v>
      </c>
      <c r="B991" s="2">
        <f t="shared" ca="1" si="48"/>
        <v>246</v>
      </c>
      <c r="C991" s="3">
        <f ca="1">ROUND(A991/Graphs!$E$5,3)</f>
        <v>0.46</v>
      </c>
      <c r="D991" s="4">
        <v>990</v>
      </c>
      <c r="E991" s="3">
        <f t="shared" ca="1" si="49"/>
        <v>0.61</v>
      </c>
      <c r="F991" s="4">
        <f t="shared" ca="1" si="50"/>
        <v>8</v>
      </c>
      <c r="G991" s="5">
        <f ca="1">Graphs!$E$5-Data!A991</f>
        <v>54</v>
      </c>
      <c r="H991" s="9">
        <f ca="1">C991-Graphs!$E$6</f>
        <v>-0.54</v>
      </c>
      <c r="P991" t="e">
        <f ca="1">IF(E991&gt;=Graphs!$E$6,Data!F991,NA())</f>
        <v>#N/A</v>
      </c>
    </row>
    <row r="992" spans="1:16">
      <c r="A992" s="5">
        <f ca="1">CRITBINOM(Graphs!$E$5,Graphs!$C$5,RAND())</f>
        <v>49</v>
      </c>
      <c r="B992" s="2">
        <f t="shared" ca="1" si="48"/>
        <v>477</v>
      </c>
      <c r="C992" s="3">
        <f ca="1">ROUND(A992/Graphs!$E$5,3)</f>
        <v>0.49</v>
      </c>
      <c r="D992" s="4">
        <v>991</v>
      </c>
      <c r="E992" s="3">
        <f t="shared" ca="1" si="49"/>
        <v>0.62</v>
      </c>
      <c r="F992" s="4">
        <f t="shared" ca="1" si="50"/>
        <v>1</v>
      </c>
      <c r="G992" s="5">
        <f ca="1">Graphs!$E$5-Data!A992</f>
        <v>51</v>
      </c>
      <c r="H992" s="9">
        <f ca="1">C992-Graphs!$E$6</f>
        <v>-0.51</v>
      </c>
      <c r="P992" t="e">
        <f ca="1">IF(E992&gt;=Graphs!$E$6,Data!F992,NA())</f>
        <v>#N/A</v>
      </c>
    </row>
    <row r="993" spans="1:16">
      <c r="A993" s="5">
        <f ca="1">CRITBINOM(Graphs!$E$5,Graphs!$C$5,RAND())</f>
        <v>45</v>
      </c>
      <c r="B993" s="2">
        <f t="shared" ca="1" si="48"/>
        <v>195</v>
      </c>
      <c r="C993" s="3">
        <f ca="1">ROUND(A993/Graphs!$E$5,3)</f>
        <v>0.45</v>
      </c>
      <c r="D993" s="4">
        <v>992</v>
      </c>
      <c r="E993" s="3">
        <f t="shared" ca="1" si="49"/>
        <v>0.63</v>
      </c>
      <c r="F993" s="4">
        <f t="shared" ca="1" si="50"/>
        <v>1</v>
      </c>
      <c r="G993" s="5">
        <f ca="1">Graphs!$E$5-Data!A993</f>
        <v>55</v>
      </c>
      <c r="H993" s="9">
        <f ca="1">C993-Graphs!$E$6</f>
        <v>-0.55000000000000004</v>
      </c>
      <c r="P993" t="e">
        <f ca="1">IF(E993&gt;=Graphs!$E$6,Data!F993,NA())</f>
        <v>#N/A</v>
      </c>
    </row>
    <row r="994" spans="1:16">
      <c r="A994" s="5">
        <f ca="1">CRITBINOM(Graphs!$E$5,Graphs!$C$5,RAND())</f>
        <v>43</v>
      </c>
      <c r="B994" s="2">
        <f t="shared" ca="1" si="48"/>
        <v>116</v>
      </c>
      <c r="C994" s="3">
        <f ca="1">ROUND(A994/Graphs!$E$5,3)</f>
        <v>0.43</v>
      </c>
      <c r="D994" s="4">
        <v>993</v>
      </c>
      <c r="E994" s="3">
        <f t="shared" ca="1" si="49"/>
        <v>0.63</v>
      </c>
      <c r="F994" s="4">
        <f t="shared" ca="1" si="50"/>
        <v>2</v>
      </c>
      <c r="G994" s="5">
        <f ca="1">Graphs!$E$5-Data!A994</f>
        <v>57</v>
      </c>
      <c r="H994" s="9">
        <f ca="1">C994-Graphs!$E$6</f>
        <v>-0.57000000000000006</v>
      </c>
      <c r="P994" t="e">
        <f ca="1">IF(E994&gt;=Graphs!$E$6,Data!F994,NA())</f>
        <v>#N/A</v>
      </c>
    </row>
    <row r="995" spans="1:16">
      <c r="A995" s="5">
        <f ca="1">CRITBINOM(Graphs!$E$5,Graphs!$C$5,RAND())</f>
        <v>56</v>
      </c>
      <c r="B995" s="2">
        <f t="shared" ca="1" si="48"/>
        <v>912</v>
      </c>
      <c r="C995" s="3">
        <f ca="1">ROUND(A995/Graphs!$E$5,3)</f>
        <v>0.56000000000000005</v>
      </c>
      <c r="D995" s="4">
        <v>994</v>
      </c>
      <c r="E995" s="3">
        <f t="shared" ca="1" si="49"/>
        <v>0.63</v>
      </c>
      <c r="F995" s="4">
        <f t="shared" ca="1" si="50"/>
        <v>3</v>
      </c>
      <c r="G995" s="5">
        <f ca="1">Graphs!$E$5-Data!A995</f>
        <v>44</v>
      </c>
      <c r="H995" s="9">
        <f ca="1">C995-Graphs!$E$6</f>
        <v>-0.43999999999999995</v>
      </c>
      <c r="P995" t="e">
        <f ca="1">IF(E995&gt;=Graphs!$E$6,Data!F995,NA())</f>
        <v>#N/A</v>
      </c>
    </row>
    <row r="996" spans="1:16">
      <c r="A996" s="5">
        <f ca="1">CRITBINOM(Graphs!$E$5,Graphs!$C$5,RAND())</f>
        <v>50</v>
      </c>
      <c r="B996" s="2">
        <f t="shared" ca="1" si="48"/>
        <v>559</v>
      </c>
      <c r="C996" s="3">
        <f ca="1">ROUND(A996/Graphs!$E$5,3)</f>
        <v>0.5</v>
      </c>
      <c r="D996" s="4">
        <v>995</v>
      </c>
      <c r="E996" s="3">
        <f t="shared" ca="1" si="49"/>
        <v>0.63</v>
      </c>
      <c r="F996" s="4">
        <f t="shared" ca="1" si="50"/>
        <v>4</v>
      </c>
      <c r="G996" s="5">
        <f ca="1">Graphs!$E$5-Data!A996</f>
        <v>50</v>
      </c>
      <c r="H996" s="9">
        <f ca="1">C996-Graphs!$E$6</f>
        <v>-0.5</v>
      </c>
      <c r="P996" t="e">
        <f ca="1">IF(E996&gt;=Graphs!$E$6,Data!F996,NA())</f>
        <v>#N/A</v>
      </c>
    </row>
    <row r="997" spans="1:16">
      <c r="A997" s="5">
        <f ca="1">CRITBINOM(Graphs!$E$5,Graphs!$C$5,RAND())</f>
        <v>56</v>
      </c>
      <c r="B997" s="2">
        <f t="shared" ca="1" si="48"/>
        <v>912</v>
      </c>
      <c r="C997" s="3">
        <f ca="1">ROUND(A997/Graphs!$E$5,3)</f>
        <v>0.56000000000000005</v>
      </c>
      <c r="D997" s="4">
        <v>996</v>
      </c>
      <c r="E997" s="3">
        <f t="shared" ca="1" si="49"/>
        <v>0.64</v>
      </c>
      <c r="F997" s="4">
        <f t="shared" ca="1" si="50"/>
        <v>1</v>
      </c>
      <c r="G997" s="5">
        <f ca="1">Graphs!$E$5-Data!A997</f>
        <v>44</v>
      </c>
      <c r="H997" s="9">
        <f ca="1">C997-Graphs!$E$6</f>
        <v>-0.43999999999999995</v>
      </c>
      <c r="P997" t="e">
        <f ca="1">IF(E997&gt;=Graphs!$E$6,Data!F997,NA())</f>
        <v>#N/A</v>
      </c>
    </row>
    <row r="998" spans="1:16">
      <c r="A998" s="5">
        <f ca="1">CRITBINOM(Graphs!$E$5,Graphs!$C$5,RAND())</f>
        <v>49</v>
      </c>
      <c r="B998" s="2">
        <f t="shared" ca="1" si="48"/>
        <v>477</v>
      </c>
      <c r="C998" s="3">
        <f ca="1">ROUND(A998/Graphs!$E$5,3)</f>
        <v>0.49</v>
      </c>
      <c r="D998" s="4">
        <v>997</v>
      </c>
      <c r="E998" s="3">
        <f t="shared" ca="1" si="49"/>
        <v>0.64</v>
      </c>
      <c r="F998" s="4">
        <f t="shared" ca="1" si="50"/>
        <v>2</v>
      </c>
      <c r="G998" s="5">
        <f ca="1">Graphs!$E$5-Data!A998</f>
        <v>51</v>
      </c>
      <c r="H998" s="9">
        <f ca="1">C998-Graphs!$E$6</f>
        <v>-0.51</v>
      </c>
      <c r="P998" t="e">
        <f ca="1">IF(E998&gt;=Graphs!$E$6,Data!F998,NA())</f>
        <v>#N/A</v>
      </c>
    </row>
    <row r="999" spans="1:16">
      <c r="A999" s="5">
        <f ca="1">CRITBINOM(Graphs!$E$5,Graphs!$C$5,RAND())</f>
        <v>42</v>
      </c>
      <c r="B999" s="2">
        <f t="shared" ca="1" si="48"/>
        <v>77</v>
      </c>
      <c r="C999" s="3">
        <f ca="1">ROUND(A999/Graphs!$E$5,3)</f>
        <v>0.42</v>
      </c>
      <c r="D999" s="4">
        <v>998</v>
      </c>
      <c r="E999" s="3">
        <f t="shared" ca="1" si="49"/>
        <v>0.66</v>
      </c>
      <c r="F999" s="4">
        <f t="shared" ca="1" si="50"/>
        <v>1</v>
      </c>
      <c r="G999" s="5">
        <f ca="1">Graphs!$E$5-Data!A999</f>
        <v>58</v>
      </c>
      <c r="H999" s="9">
        <f ca="1">C999-Graphs!$E$6</f>
        <v>-0.58000000000000007</v>
      </c>
      <c r="P999" t="e">
        <f ca="1">IF(E999&gt;=Graphs!$E$6,Data!F999,NA())</f>
        <v>#N/A</v>
      </c>
    </row>
    <row r="1000" spans="1:16">
      <c r="A1000" s="5">
        <f ca="1">CRITBINOM(Graphs!$E$5,Graphs!$C$5,RAND())</f>
        <v>45</v>
      </c>
      <c r="B1000" s="2">
        <f t="shared" ca="1" si="48"/>
        <v>195</v>
      </c>
      <c r="C1000" s="3">
        <f ca="1">ROUND(A1000/Graphs!$E$5,3)</f>
        <v>0.45</v>
      </c>
      <c r="D1000" s="4">
        <v>999</v>
      </c>
      <c r="E1000" s="3">
        <f t="shared" ca="1" si="49"/>
        <v>0.67</v>
      </c>
      <c r="F1000" s="4">
        <f t="shared" ca="1" si="50"/>
        <v>1</v>
      </c>
      <c r="G1000" s="5">
        <f ca="1">Graphs!$E$5-Data!A1000</f>
        <v>55</v>
      </c>
      <c r="H1000" s="9">
        <f ca="1">C1000-Graphs!$E$6</f>
        <v>-0.55000000000000004</v>
      </c>
      <c r="P1000" t="e">
        <f ca="1">IF(E1000&gt;=Graphs!$E$6,Data!F1000,NA())</f>
        <v>#N/A</v>
      </c>
    </row>
    <row r="1001" spans="1:16">
      <c r="A1001" s="5">
        <f ca="1">CRITBINOM(Graphs!$E$5,Graphs!$C$5,RAND())</f>
        <v>45</v>
      </c>
      <c r="B1001" s="2">
        <f t="shared" ca="1" si="48"/>
        <v>195</v>
      </c>
      <c r="C1001" s="3">
        <f ca="1">ROUND(A1001/Graphs!$E$5,3)</f>
        <v>0.45</v>
      </c>
      <c r="D1001" s="4">
        <v>1000</v>
      </c>
      <c r="E1001" s="3">
        <f t="shared" ca="1" si="49"/>
        <v>0.67</v>
      </c>
      <c r="F1001" s="4">
        <f t="shared" ca="1" si="50"/>
        <v>2</v>
      </c>
      <c r="G1001" s="5">
        <f ca="1">Graphs!$E$5-Data!A1001</f>
        <v>55</v>
      </c>
      <c r="H1001" s="9">
        <f ca="1">C1001-Graphs!$E$6</f>
        <v>-0.55000000000000004</v>
      </c>
      <c r="P1001" t="e">
        <f ca="1">IF(E1001&gt;=Graphs!$E$6,Data!F1001,NA())</f>
        <v>#N/A</v>
      </c>
    </row>
  </sheetData>
  <sheetProtection password="E112" sheet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Graphs</vt:lpstr>
      <vt:lpstr>Data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Guth, Scott</dc:creator>
  <cp:lastModifiedBy>FHDA</cp:lastModifiedBy>
  <cp:lastPrinted>2011-12-03T18:36:18Z</cp:lastPrinted>
  <dcterms:created xsi:type="dcterms:W3CDTF">2011-05-30T21:18:56Z</dcterms:created>
  <dcterms:modified xsi:type="dcterms:W3CDTF">2017-04-10T17:33:01Z</dcterms:modified>
</cp:coreProperties>
</file>