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940" yWindow="-80" windowWidth="34400" windowHeight="19040" tabRatio="500"/>
  </bookViews>
  <sheets>
    <sheet name="701 Furniture Equipment" sheetId="1" r:id="rId1"/>
    <sheet name="711 Desktop Account" sheetId="2" r:id="rId2"/>
    <sheet name="712, 715 Printer Account" sheetId="3" r:id="rId3"/>
    <sheet name="ETS Measure C Account" sheetId="4" r:id="rId4"/>
  </sheets>
  <definedNames>
    <definedName name="_xlnm.Print_Area" localSheetId="0">'701 Furniture Equipment'!$A$38:$H$67</definedName>
    <definedName name="_xlnm.Print_Area" localSheetId="1">'711 Desktop Account'!$A$1:$H$7</definedName>
    <definedName name="_xlnm.Print_Area" localSheetId="2">'712, 715 Printer Account'!$A$1:$G$20</definedName>
    <definedName name="_xlnm.Print_Area" localSheetId="3">'ETS Measure C Account'!$A$1:$F$3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7"/>
  <c r="F64"/>
  <c r="F61"/>
  <c r="F59"/>
  <c r="F44"/>
  <c r="F45"/>
  <c r="F46"/>
  <c r="F47"/>
  <c r="F48"/>
  <c r="F49"/>
  <c r="F51"/>
  <c r="F52"/>
  <c r="F53"/>
  <c r="F55"/>
  <c r="F56"/>
  <c r="F42"/>
  <c r="F39"/>
  <c r="F7" i="2"/>
  <c r="F5"/>
  <c r="F2"/>
  <c r="F8" i="3"/>
  <c r="F5"/>
  <c r="F11"/>
  <c r="F20"/>
  <c r="F18"/>
  <c r="F2"/>
  <c r="F2" i="4"/>
</calcChain>
</file>

<file path=xl/sharedStrings.xml><?xml version="1.0" encoding="utf-8"?>
<sst xmlns="http://schemas.openxmlformats.org/spreadsheetml/2006/main" count="251" uniqueCount="149">
  <si>
    <t>Touchpads, etc.</t>
    <phoneticPr fontId="16" type="noConversion"/>
  </si>
  <si>
    <t>Water polo course</t>
    <phoneticPr fontId="16" type="noConversion"/>
  </si>
  <si>
    <t>Complete Measure C Aquatics project</t>
    <phoneticPr fontId="16" type="noConversion"/>
  </si>
  <si>
    <t>Steeplechase barriers/wheels</t>
    <phoneticPr fontId="16" type="noConversion"/>
  </si>
  <si>
    <t>PE</t>
    <phoneticPr fontId="16"/>
  </si>
  <si>
    <t>Complete Measure C Track project</t>
    <phoneticPr fontId="16" type="noConversion"/>
  </si>
  <si>
    <t>Hurdles</t>
    <phoneticPr fontId="16" type="noConversion"/>
  </si>
  <si>
    <t>Complete Measure C Track project</t>
    <phoneticPr fontId="16" type="noConversion"/>
  </si>
  <si>
    <t>Shot puts (2 men &amp; 2 Women)</t>
    <phoneticPr fontId="16" type="noConversion"/>
  </si>
  <si>
    <t>PE</t>
    <phoneticPr fontId="16"/>
  </si>
  <si>
    <t>Javelins and pole vault poles</t>
    <phoneticPr fontId="16" type="noConversion"/>
  </si>
  <si>
    <t>7 man sled,pads,runners,platform</t>
    <phoneticPr fontId="16" type="noConversion"/>
  </si>
  <si>
    <t>Complete Measure C Football project</t>
    <phoneticPr fontId="16" type="noConversion"/>
  </si>
  <si>
    <t>Defensive reaction machine</t>
    <phoneticPr fontId="16" type="noConversion"/>
  </si>
  <si>
    <t>Passing Machine</t>
    <phoneticPr fontId="16" type="noConversion"/>
  </si>
  <si>
    <t>Comeback pads</t>
    <phoneticPr fontId="16" type="noConversion"/>
  </si>
  <si>
    <t>Endzone net and pulley hardware</t>
    <phoneticPr fontId="16" type="noConversion"/>
  </si>
  <si>
    <t>endzone camcorder system</t>
    <phoneticPr fontId="16" type="noConversion"/>
  </si>
  <si>
    <t>Campus Wide FF&amp;E</t>
    <phoneticPr fontId="16"/>
  </si>
  <si>
    <t>faculty offices, etc.</t>
    <phoneticPr fontId="16"/>
  </si>
  <si>
    <t>CDC classroom furniture (moved from FERPBT list 4/18/12)</t>
    <phoneticPr fontId="16"/>
  </si>
  <si>
    <t>Emergency Prep</t>
    <phoneticPr fontId="16"/>
  </si>
  <si>
    <t>Collegewide benefit (omitted from this list in error 4/18/12)</t>
    <phoneticPr fontId="16"/>
  </si>
  <si>
    <t>Budget &amp; Person</t>
    <phoneticPr fontId="16"/>
  </si>
  <si>
    <t>Installment payment system and marketplace site</t>
    <phoneticPr fontId="16"/>
  </si>
  <si>
    <t>Campuswide College Services  request will also come of the top as per Measure C requirements</t>
    <phoneticPr fontId="16"/>
  </si>
  <si>
    <t>These items do not need to be prioritized. They are listed here as an FYI only</t>
    <phoneticPr fontId="16"/>
  </si>
  <si>
    <t>ATC</t>
    <phoneticPr fontId="16"/>
  </si>
  <si>
    <t>Various Furniture</t>
    <phoneticPr fontId="16"/>
  </si>
  <si>
    <t>Complete Measure C Project</t>
    <phoneticPr fontId="16"/>
  </si>
  <si>
    <t>Aquatics Scoreboard</t>
    <phoneticPr fontId="16" type="noConversion"/>
  </si>
  <si>
    <t>Complete Measure C Aquatics project</t>
    <phoneticPr fontId="16" type="noConversion"/>
  </si>
  <si>
    <t>Portable lifeguard chairs</t>
    <phoneticPr fontId="16" type="noConversion"/>
  </si>
  <si>
    <t>High Jump Pit</t>
    <phoneticPr fontId="16" type="noConversion"/>
  </si>
  <si>
    <t>Complete Measure C Track project</t>
    <phoneticPr fontId="16" type="noConversion"/>
  </si>
  <si>
    <t>Hurdle Dolly</t>
    <phoneticPr fontId="16" type="noConversion"/>
  </si>
  <si>
    <t>Starting Blocks</t>
    <phoneticPr fontId="16" type="noConversion"/>
  </si>
  <si>
    <t>Starting Block Carrier</t>
    <phoneticPr fontId="16" type="noConversion"/>
  </si>
  <si>
    <t>Pylons  and markers</t>
    <phoneticPr fontId="16" type="noConversion"/>
  </si>
  <si>
    <t>tripod camera system</t>
    <phoneticPr fontId="16" type="noConversion"/>
  </si>
  <si>
    <t>Discus Cage</t>
    <phoneticPr fontId="16" type="noConversion"/>
  </si>
  <si>
    <t>Portable Shot put ring</t>
    <phoneticPr fontId="16" type="noConversion"/>
  </si>
  <si>
    <t>Complete Measure C Track project</t>
    <phoneticPr fontId="16" type="noConversion"/>
  </si>
  <si>
    <t>replaceable runway boards</t>
    <phoneticPr fontId="16" type="noConversion"/>
  </si>
  <si>
    <t>PE</t>
    <phoneticPr fontId="16"/>
  </si>
  <si>
    <t>1 man sled, pads, runners</t>
    <phoneticPr fontId="16" type="noConversion"/>
  </si>
  <si>
    <t xml:space="preserve">The following ATC &amp; PE FF&amp;E requests have already been approved for purchase as per Measure C Mandate. </t>
    <phoneticPr fontId="16"/>
  </si>
  <si>
    <t>Complete Measure C Aquatics project</t>
    <phoneticPr fontId="16" type="noConversion"/>
  </si>
  <si>
    <t>PE</t>
    <phoneticPr fontId="16"/>
  </si>
  <si>
    <t>PE</t>
    <phoneticPr fontId="16"/>
  </si>
  <si>
    <t>water polo goals</t>
    <phoneticPr fontId="16" type="noConversion"/>
  </si>
  <si>
    <t>Complete Measure C Aquatics project</t>
    <phoneticPr fontId="16" type="noConversion"/>
  </si>
  <si>
    <t>Pace clocks</t>
    <phoneticPr fontId="16" type="noConversion"/>
  </si>
  <si>
    <t>PE</t>
    <phoneticPr fontId="16"/>
  </si>
  <si>
    <t>Pole Vaule Pit</t>
    <phoneticPr fontId="16" type="noConversion"/>
  </si>
  <si>
    <t>Complete Measure C Track project</t>
    <phoneticPr fontId="16" type="noConversion"/>
  </si>
  <si>
    <t>MAIL ROOM</t>
    <phoneticPr fontId="0"/>
  </si>
  <si>
    <t>for hearing impaired. ADA</t>
  </si>
  <si>
    <t>Child Size Classroom furniture</t>
  </si>
  <si>
    <t>Total  701 requests</t>
    <phoneticPr fontId="16"/>
  </si>
  <si>
    <t>College Svcs</t>
    <phoneticPr fontId="16"/>
  </si>
  <si>
    <t>No need to prioritize as there should be enough funding for all viable requests</t>
    <phoneticPr fontId="0" type="noConversion"/>
  </si>
  <si>
    <t>Qty.</t>
    <phoneticPr fontId="0"/>
  </si>
  <si>
    <t>Unit Cost</t>
    <phoneticPr fontId="0"/>
  </si>
  <si>
    <t>Total</t>
    <phoneticPr fontId="0"/>
  </si>
  <si>
    <t>Please answer questions here or make comments</t>
    <phoneticPr fontId="0"/>
  </si>
  <si>
    <t>Mailroom</t>
    <phoneticPr fontId="0"/>
  </si>
  <si>
    <t xml:space="preserve">Surveillance system for mailroom </t>
  </si>
  <si>
    <t>TECHNOLOGY RESOURCES GROUP</t>
    <phoneticPr fontId="0"/>
  </si>
  <si>
    <t>On Separate List</t>
    <phoneticPr fontId="0"/>
  </si>
  <si>
    <t>CHILD DEVELOPMENT CENTER</t>
    <phoneticPr fontId="0"/>
  </si>
  <si>
    <t>Room</t>
  </si>
  <si>
    <t>Item</t>
  </si>
  <si>
    <t>Purpose</t>
  </si>
  <si>
    <t>Qty.</t>
    <phoneticPr fontId="0"/>
  </si>
  <si>
    <t>Unit Cost</t>
    <phoneticPr fontId="0"/>
  </si>
  <si>
    <t>Total</t>
    <phoneticPr fontId="0"/>
  </si>
  <si>
    <t>FER PBT Ranking</t>
  </si>
  <si>
    <t>Please answer questions here or make comments</t>
    <phoneticPr fontId="0"/>
  </si>
  <si>
    <t>CDC</t>
    <phoneticPr fontId="0"/>
  </si>
  <si>
    <t>Intercom</t>
  </si>
  <si>
    <t>emergency communicaton</t>
  </si>
  <si>
    <t>CDC</t>
    <phoneticPr fontId="0"/>
  </si>
  <si>
    <t>Walkie-Talkie</t>
  </si>
  <si>
    <t>CDC</t>
    <phoneticPr fontId="0"/>
  </si>
  <si>
    <t>Emergency message system</t>
  </si>
  <si>
    <t>Projectors</t>
  </si>
  <si>
    <t>Curriculum Enhancement</t>
  </si>
  <si>
    <t>Educational tool for each classroom</t>
    <phoneticPr fontId="0"/>
  </si>
  <si>
    <t>Laminator</t>
  </si>
  <si>
    <t>CDC</t>
    <phoneticPr fontId="0"/>
  </si>
  <si>
    <t>WiFi</t>
  </si>
  <si>
    <t>CDC</t>
    <phoneticPr fontId="0"/>
  </si>
  <si>
    <t>Sound System for the Stage</t>
  </si>
  <si>
    <t>not stated</t>
    <phoneticPr fontId="0"/>
  </si>
  <si>
    <t>For outside stage area</t>
    <phoneticPr fontId="0"/>
  </si>
  <si>
    <t>CDC</t>
    <phoneticPr fontId="0"/>
  </si>
  <si>
    <t>Digital Camera</t>
  </si>
  <si>
    <t>Mandatory state requirement. Assessment tool</t>
    <phoneticPr fontId="0"/>
  </si>
  <si>
    <t>Flip Videos</t>
  </si>
  <si>
    <t xml:space="preserve">Mandatory state requirement. Assessment tool. Research to see if can be combined with digital camera. </t>
    <phoneticPr fontId="0"/>
  </si>
  <si>
    <t>Light Technologies</t>
  </si>
  <si>
    <t>Check to status on ETS  priority list</t>
    <phoneticPr fontId="0"/>
  </si>
  <si>
    <t>Should be on college-wide furniture list. Will be moved to appropriate list with $ attached.</t>
  </si>
  <si>
    <t>Other funds could be identified if necessary</t>
  </si>
  <si>
    <t>present tech is 10-25 years old
needed for MLC
continue &amp; enhance present production work
support mission of MLC &amp; move by College to utilize more tech to mitigate staff reductions
Mid range $ proposal. High range = $1.7m low range = $900k.
Support students</t>
  </si>
  <si>
    <t>support for above</t>
    <phoneticPr fontId="3" type="noConversion"/>
  </si>
  <si>
    <t>CHILD DEVELOPMENT CENTER</t>
  </si>
  <si>
    <t>Qty.</t>
  </si>
  <si>
    <t xml:space="preserve"> Unit Cost</t>
  </si>
  <si>
    <t xml:space="preserve"> Total</t>
  </si>
  <si>
    <t>CDC</t>
  </si>
  <si>
    <t>Laser Color Printer</t>
  </si>
  <si>
    <t>CDC</t>
    <phoneticPr fontId="0"/>
  </si>
  <si>
    <t>Scanner</t>
  </si>
  <si>
    <t>Clerical Enhancement</t>
  </si>
  <si>
    <t>MARKETING</t>
  </si>
  <si>
    <t>Please answer questions here or make comments</t>
    <phoneticPr fontId="0"/>
  </si>
  <si>
    <t>Mkt</t>
  </si>
  <si>
    <t>Ricoh Aficio SP C820DN</t>
    <phoneticPr fontId="0" type="noConversion"/>
  </si>
  <si>
    <t>Installation/activation package</t>
    <phoneticPr fontId="0" type="noConversion"/>
  </si>
  <si>
    <t>Extended warranty</t>
    <phoneticPr fontId="0" type="noConversion"/>
  </si>
  <si>
    <t>OCCUPATIONAL TRAINING INSTITUTE</t>
  </si>
  <si>
    <t>Please answer questions here or make comments</t>
    <phoneticPr fontId="0"/>
  </si>
  <si>
    <t>SEM OTI</t>
    <phoneticPr fontId="0"/>
  </si>
  <si>
    <t>Equipment e-studio 355se copier printer</t>
    <phoneticPr fontId="0"/>
  </si>
  <si>
    <t>replace old copy machine</t>
    <phoneticPr fontId="0"/>
  </si>
  <si>
    <t>critical. Infrastructure in place</t>
  </si>
  <si>
    <t>critical. Infrastructure in place</t>
    <phoneticPr fontId="0" type="noConversion"/>
  </si>
  <si>
    <t>TOTAL ETS FUNDS FINANCE DIVISION REQUESTS</t>
    <phoneticPr fontId="3" type="noConversion"/>
  </si>
  <si>
    <t>FER PBT - Nothing to review or prioritize under this funding source</t>
    <phoneticPr fontId="0" type="noConversion"/>
  </si>
  <si>
    <t>faculty communication</t>
    <phoneticPr fontId="3" type="noConversion"/>
  </si>
  <si>
    <t>CDC wide intercome system</t>
    <phoneticPr fontId="3" type="noConversion"/>
  </si>
  <si>
    <t xml:space="preserve">Notification of parents </t>
    <phoneticPr fontId="0"/>
  </si>
  <si>
    <t>for laminating childrens work</t>
    <phoneticPr fontId="3" type="noConversion"/>
  </si>
  <si>
    <t>CDC</t>
    <phoneticPr fontId="3" type="noConversion"/>
  </si>
  <si>
    <t>iPads</t>
    <phoneticPr fontId="3" type="noConversion"/>
  </si>
  <si>
    <t>If this is NOT a primary computer  Measure C funding may not cover this item. If ok. Wifi only model. Instructional purposes</t>
    <phoneticPr fontId="3" type="noConversion"/>
  </si>
  <si>
    <t>TOTAL FINANCE REQUESTS -  701 Furniture &amp; Equipment</t>
    <phoneticPr fontId="0"/>
  </si>
  <si>
    <t>TOTAL FINANCE REQUESTS 711 Desktop Account</t>
    <phoneticPr fontId="3" type="noConversion"/>
  </si>
  <si>
    <t>TOTAL FINANCE REQUESTS  712, 715 Printer Account</t>
    <phoneticPr fontId="3" type="noConversion"/>
  </si>
  <si>
    <t>CDC</t>
    <phoneticPr fontId="0"/>
  </si>
  <si>
    <t>Music Players</t>
  </si>
  <si>
    <t>N/A</t>
  </si>
  <si>
    <t>Measure C requires unit cost to be $100 or more.</t>
    <phoneticPr fontId="0"/>
  </si>
  <si>
    <t>Safe Environment</t>
  </si>
  <si>
    <t>Portable Storage</t>
  </si>
  <si>
    <t>to store items in sage manner (out of reach of children)</t>
    <phoneticPr fontId="0"/>
  </si>
  <si>
    <t xml:space="preserve"> </t>
    <phoneticPr fontId="0"/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</si>
</sst>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_(&quot;$&quot;* #,##0.00_);_(&quot;$&quot;* \(#,##0.00\);_(&quot;$&quot;* &quot;-&quot;??_);_(@_)"/>
    <numFmt numFmtId="170" formatCode="_(&quot;$&quot;* #,##0_);_(&quot;$&quot;* \(#,##0\);_(&quot;$&quot;* &quot;-&quot;??_);_(@_)"/>
  </numFmts>
  <fonts count="18">
    <font>
      <sz val="12"/>
      <name val="Arial"/>
    </font>
    <font>
      <sz val="12"/>
      <name val="Arial"/>
    </font>
    <font>
      <b/>
      <sz val="14"/>
      <color indexed="8"/>
      <name val="Arial"/>
      <family val="2"/>
    </font>
    <font>
      <sz val="8"/>
      <name val="Arial"/>
    </font>
    <font>
      <sz val="11"/>
      <color indexed="8"/>
      <name val="Arial"/>
    </font>
    <font>
      <b/>
      <sz val="12"/>
      <color indexed="8"/>
      <name val="Arial"/>
    </font>
    <font>
      <b/>
      <sz val="11"/>
      <name val="Arial"/>
    </font>
    <font>
      <sz val="11"/>
      <name val="Arial"/>
    </font>
    <font>
      <b/>
      <sz val="11"/>
      <color indexed="8"/>
      <name val="Arial"/>
    </font>
    <font>
      <strike/>
      <sz val="11"/>
      <name val="Arial"/>
    </font>
    <font>
      <b/>
      <sz val="10"/>
      <color indexed="8"/>
      <name val="Arial"/>
    </font>
    <font>
      <sz val="9"/>
      <color indexed="8"/>
      <name val="Arial"/>
    </font>
    <font>
      <b/>
      <sz val="11"/>
      <color indexed="10"/>
      <name val="Arial"/>
    </font>
    <font>
      <b/>
      <sz val="14"/>
      <name val="Arial"/>
    </font>
    <font>
      <sz val="14"/>
      <name val="Arial"/>
    </font>
    <font>
      <sz val="12"/>
      <color indexed="10"/>
      <name val="Arial"/>
    </font>
    <font>
      <sz val="8"/>
      <name val="Verdana"/>
    </font>
    <font>
      <u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202">
    <xf numFmtId="0" fontId="0" fillId="0" borderId="0" xfId="0"/>
    <xf numFmtId="0" fontId="2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1" applyNumberFormat="1" applyFont="1" applyFill="1" applyBorder="1" applyAlignment="1">
      <alignment horizontal="center" vertical="center" wrapText="1"/>
    </xf>
    <xf numFmtId="170" fontId="4" fillId="3" borderId="5" xfId="1" applyNumberFormat="1" applyFont="1" applyFill="1" applyBorder="1" applyAlignment="1">
      <alignment horizontal="center" vertical="center" wrapText="1"/>
    </xf>
    <xf numFmtId="170" fontId="5" fillId="3" borderId="6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170" fontId="4" fillId="0" borderId="0" xfId="1" applyNumberFormat="1" applyFont="1" applyFill="1" applyBorder="1" applyAlignment="1">
      <alignment horizontal="center" vertical="center" wrapText="1"/>
    </xf>
    <xf numFmtId="170" fontId="5" fillId="0" borderId="0" xfId="1" applyNumberFormat="1" applyFont="1" applyFill="1" applyBorder="1" applyAlignment="1">
      <alignment horizontal="center" vertical="center" wrapText="1"/>
    </xf>
    <xf numFmtId="170" fontId="0" fillId="0" borderId="0" xfId="0" applyNumberFormat="1"/>
    <xf numFmtId="49" fontId="6" fillId="2" borderId="4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170" fontId="7" fillId="2" borderId="5" xfId="0" applyNumberFormat="1" applyFont="1" applyFill="1" applyBorder="1" applyAlignment="1">
      <alignment horizontal="center" vertical="center"/>
    </xf>
    <xf numFmtId="170" fontId="6" fillId="2" borderId="6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170" fontId="6" fillId="0" borderId="2" xfId="0" applyNumberFormat="1" applyFont="1" applyFill="1" applyBorder="1" applyAlignment="1">
      <alignment horizontal="center" vertical="center" wrapText="1"/>
    </xf>
    <xf numFmtId="170" fontId="6" fillId="0" borderId="3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0" fontId="4" fillId="0" borderId="1" xfId="1" applyNumberFormat="1" applyFont="1" applyBorder="1" applyAlignment="1">
      <alignment horizontal="center" vertical="center" wrapText="1"/>
    </xf>
    <xf numFmtId="170" fontId="4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170" fontId="4" fillId="0" borderId="2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9" fillId="0" borderId="2" xfId="1" applyNumberFormat="1" applyFont="1" applyBorder="1" applyAlignment="1">
      <alignment horizontal="center" vertical="center" wrapText="1"/>
    </xf>
    <xf numFmtId="170" fontId="9" fillId="0" borderId="2" xfId="1" applyNumberFormat="1" applyFont="1" applyFill="1" applyBorder="1" applyAlignment="1">
      <alignment horizontal="center" vertical="center" wrapText="1"/>
    </xf>
    <xf numFmtId="170" fontId="9" fillId="0" borderId="2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 wrapText="1"/>
    </xf>
    <xf numFmtId="170" fontId="4" fillId="0" borderId="0" xfId="1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170" fontId="4" fillId="0" borderId="0" xfId="1" applyNumberFormat="1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170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1" applyNumberFormat="1" applyFont="1" applyAlignment="1">
      <alignment horizontal="center" vertical="center" wrapText="1"/>
    </xf>
    <xf numFmtId="170" fontId="11" fillId="0" borderId="0" xfId="0" applyNumberFormat="1" applyFont="1" applyAlignment="1">
      <alignment horizontal="center" vertical="center" wrapText="1"/>
    </xf>
    <xf numFmtId="170" fontId="11" fillId="0" borderId="0" xfId="1" applyNumberFormat="1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1" applyNumberFormat="1" applyFont="1" applyBorder="1" applyAlignment="1">
      <alignment horizontal="center" vertical="center" wrapText="1"/>
    </xf>
    <xf numFmtId="170" fontId="11" fillId="0" borderId="0" xfId="1" applyNumberFormat="1" applyFont="1" applyBorder="1" applyAlignment="1">
      <alignment horizontal="center" vertical="center" wrapText="1"/>
    </xf>
    <xf numFmtId="170" fontId="6" fillId="0" borderId="7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0" fontId="4" fillId="0" borderId="0" xfId="1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wrapText="1"/>
    </xf>
    <xf numFmtId="0" fontId="6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170" fontId="6" fillId="3" borderId="6" xfId="1" applyNumberFormat="1" applyFont="1" applyFill="1" applyBorder="1" applyAlignment="1">
      <alignment vertical="center"/>
    </xf>
    <xf numFmtId="170" fontId="8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70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/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wrapText="1"/>
    </xf>
    <xf numFmtId="168" fontId="7" fillId="2" borderId="5" xfId="1" applyFont="1" applyFill="1" applyBorder="1" applyAlignment="1">
      <alignment horizontal="center" vertical="center"/>
    </xf>
    <xf numFmtId="170" fontId="7" fillId="2" borderId="5" xfId="0" applyNumberFormat="1" applyFont="1" applyFill="1" applyBorder="1" applyAlignment="1">
      <alignment vertical="center"/>
    </xf>
    <xf numFmtId="170" fontId="6" fillId="2" borderId="6" xfId="1" applyNumberFormat="1" applyFont="1" applyFill="1" applyBorder="1" applyAlignment="1">
      <alignment horizontal="right" vertical="center"/>
    </xf>
    <xf numFmtId="168" fontId="6" fillId="0" borderId="2" xfId="1" applyFont="1" applyFill="1" applyBorder="1" applyAlignment="1">
      <alignment horizontal="center" vertical="center" wrapText="1"/>
    </xf>
    <xf numFmtId="170" fontId="6" fillId="0" borderId="2" xfId="0" applyNumberFormat="1" applyFont="1" applyFill="1" applyBorder="1" applyAlignment="1">
      <alignment vertical="center" wrapText="1"/>
    </xf>
    <xf numFmtId="170" fontId="6" fillId="0" borderId="2" xfId="1" applyNumberFormat="1" applyFont="1" applyFill="1" applyBorder="1" applyAlignment="1">
      <alignment horizontal="right" vertical="center" wrapText="1"/>
    </xf>
    <xf numFmtId="170" fontId="4" fillId="0" borderId="1" xfId="1" applyNumberFormat="1" applyFont="1" applyBorder="1" applyAlignment="1">
      <alignment vertical="center" wrapText="1"/>
    </xf>
    <xf numFmtId="170" fontId="4" fillId="0" borderId="2" xfId="1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8" fontId="4" fillId="0" borderId="0" xfId="1" applyFont="1" applyFill="1" applyAlignment="1">
      <alignment horizontal="center" vertical="center" wrapText="1"/>
    </xf>
    <xf numFmtId="170" fontId="4" fillId="0" borderId="0" xfId="1" applyNumberFormat="1" applyFont="1" applyFill="1" applyAlignment="1">
      <alignment vertical="center" wrapText="1"/>
    </xf>
    <xf numFmtId="170" fontId="4" fillId="0" borderId="0" xfId="1" applyNumberFormat="1" applyFont="1" applyFill="1" applyAlignment="1">
      <alignment horizontal="righ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170" fontId="7" fillId="0" borderId="0" xfId="0" applyNumberFormat="1" applyFont="1" applyBorder="1" applyAlignment="1">
      <alignment horizontal="center" vertical="top"/>
    </xf>
    <xf numFmtId="170" fontId="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70" fontId="7" fillId="3" borderId="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0" fontId="4" fillId="0" borderId="0" xfId="0" applyNumberFormat="1" applyFont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170" fontId="7" fillId="2" borderId="5" xfId="0" applyNumberFormat="1" applyFont="1" applyFill="1" applyBorder="1" applyAlignment="1">
      <alignment horizontal="left" vertical="center"/>
    </xf>
    <xf numFmtId="170" fontId="6" fillId="2" borderId="6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0" fontId="6" fillId="0" borderId="1" xfId="0" applyNumberFormat="1" applyFont="1" applyBorder="1" applyAlignment="1">
      <alignment horizontal="center" vertical="center" wrapText="1"/>
    </xf>
    <xf numFmtId="170" fontId="4" fillId="0" borderId="1" xfId="0" applyNumberFormat="1" applyFont="1" applyBorder="1" applyAlignment="1">
      <alignment horizontal="left" vertical="center" wrapText="1"/>
    </xf>
    <xf numFmtId="170" fontId="4" fillId="0" borderId="1" xfId="0" applyNumberFormat="1" applyFont="1" applyBorder="1" applyAlignment="1">
      <alignment horizontal="center" vertical="center" wrapText="1"/>
    </xf>
    <xf numFmtId="170" fontId="4" fillId="0" borderId="1" xfId="1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70" fontId="4" fillId="0" borderId="0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0" fontId="4" fillId="0" borderId="0" xfId="0" applyNumberFormat="1" applyFont="1" applyAlignment="1">
      <alignment horizontal="left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0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left" vertical="top" wrapText="1"/>
    </xf>
    <xf numFmtId="170" fontId="4" fillId="0" borderId="2" xfId="0" applyNumberFormat="1" applyFont="1" applyBorder="1" applyAlignment="1">
      <alignment horizontal="left" vertical="center" wrapText="1"/>
    </xf>
    <xf numFmtId="170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170" fontId="4" fillId="0" borderId="0" xfId="0" applyNumberFormat="1" applyFont="1" applyAlignment="1">
      <alignment horizontal="left" vertical="center" wrapText="1"/>
    </xf>
    <xf numFmtId="170" fontId="4" fillId="0" borderId="0" xfId="0" applyNumberFormat="1" applyFont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left" vertical="center"/>
    </xf>
    <xf numFmtId="0" fontId="7" fillId="0" borderId="0" xfId="0" applyFont="1"/>
    <xf numFmtId="0" fontId="12" fillId="0" borderId="0" xfId="0" applyFont="1" applyBorder="1"/>
    <xf numFmtId="0" fontId="0" fillId="0" borderId="0" xfId="0" applyBorder="1"/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1" applyNumberFormat="1" applyFont="1" applyFill="1" applyBorder="1" applyAlignment="1">
      <alignment horizontal="center" vertical="center" wrapText="1"/>
    </xf>
    <xf numFmtId="170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Continuous" vertical="center" wrapText="1"/>
    </xf>
    <xf numFmtId="170" fontId="6" fillId="0" borderId="0" xfId="1" applyNumberFormat="1" applyFont="1" applyFill="1" applyBorder="1" applyAlignment="1">
      <alignment horizontal="centerContinuous" vertical="center" wrapText="1"/>
    </xf>
    <xf numFmtId="0" fontId="6" fillId="0" borderId="9" xfId="0" applyFont="1" applyFill="1" applyBorder="1" applyAlignment="1">
      <alignment horizontal="left" vertical="center"/>
    </xf>
    <xf numFmtId="170" fontId="4" fillId="0" borderId="2" xfId="1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170" fontId="4" fillId="0" borderId="0" xfId="0" applyNumberFormat="1" applyFont="1" applyBorder="1" applyAlignment="1">
      <alignment horizontal="left"/>
    </xf>
    <xf numFmtId="170" fontId="4" fillId="0" borderId="0" xfId="0" applyNumberFormat="1" applyFont="1" applyBorder="1"/>
    <xf numFmtId="170" fontId="4" fillId="0" borderId="0" xfId="0" applyNumberFormat="1" applyFont="1" applyBorder="1" applyAlignment="1">
      <alignment horizontal="left" vertical="center" wrapText="1"/>
    </xf>
    <xf numFmtId="170" fontId="4" fillId="0" borderId="0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0" fillId="0" borderId="0" xfId="0" applyAlignment="1"/>
    <xf numFmtId="0" fontId="7" fillId="0" borderId="0" xfId="0" applyFont="1" applyFill="1" applyBorder="1"/>
    <xf numFmtId="170" fontId="7" fillId="0" borderId="0" xfId="1" applyNumberFormat="1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/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170" fontId="7" fillId="0" borderId="2" xfId="0" applyNumberFormat="1" applyFont="1" applyFill="1" applyBorder="1" applyAlignment="1">
      <alignment horizontal="center" vertical="center" wrapText="1"/>
    </xf>
    <xf numFmtId="170" fontId="7" fillId="0" borderId="2" xfId="1" applyNumberFormat="1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70" fontId="7" fillId="0" borderId="2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170" fontId="7" fillId="0" borderId="3" xfId="0" applyNumberFormat="1" applyFont="1" applyFill="1" applyBorder="1" applyAlignment="1">
      <alignment horizontal="center" vertical="center" wrapText="1"/>
    </xf>
    <xf numFmtId="170" fontId="7" fillId="0" borderId="3" xfId="1" applyNumberFormat="1" applyFont="1" applyFill="1" applyBorder="1" applyAlignment="1">
      <alignment horizontal="centerContinuous" vertical="center" wrapText="1"/>
    </xf>
    <xf numFmtId="49" fontId="7" fillId="0" borderId="3" xfId="0" applyNumberFormat="1" applyFont="1" applyFill="1" applyBorder="1" applyAlignment="1">
      <alignment horizontal="centerContinuous" vertical="center" wrapText="1"/>
    </xf>
    <xf numFmtId="0" fontId="6" fillId="0" borderId="4" xfId="0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Fill="1" applyBorder="1" applyAlignment="1">
      <alignment horizontal="centerContinuous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170" fontId="7" fillId="0" borderId="5" xfId="0" applyNumberFormat="1" applyFont="1" applyFill="1" applyBorder="1" applyAlignment="1">
      <alignment horizontal="center" vertical="center" wrapText="1"/>
    </xf>
    <xf numFmtId="170" fontId="6" fillId="0" borderId="6" xfId="1" applyNumberFormat="1" applyFont="1" applyFill="1" applyBorder="1" applyAlignment="1">
      <alignment horizontal="centerContinuous" vertical="center" wrapText="1"/>
    </xf>
    <xf numFmtId="49" fontId="6" fillId="2" borderId="10" xfId="0" applyNumberFormat="1" applyFont="1" applyFill="1" applyBorder="1" applyAlignment="1">
      <alignment horizontal="left" vertical="center"/>
    </xf>
    <xf numFmtId="49" fontId="7" fillId="2" borderId="11" xfId="0" applyNumberFormat="1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center" vertical="center" wrapText="1"/>
    </xf>
    <xf numFmtId="170" fontId="7" fillId="2" borderId="11" xfId="0" applyNumberFormat="1" applyFont="1" applyFill="1" applyBorder="1" applyAlignment="1">
      <alignment horizontal="center" vertical="center" wrapText="1"/>
    </xf>
    <xf numFmtId="170" fontId="6" fillId="2" borderId="12" xfId="1" applyNumberFormat="1" applyFont="1" applyFill="1" applyBorder="1" applyAlignment="1">
      <alignment horizontal="left" vertical="center" wrapText="1"/>
    </xf>
    <xf numFmtId="170" fontId="6" fillId="0" borderId="2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76"/>
  <sheetViews>
    <sheetView tabSelected="1" topLeftCell="A28" zoomScale="125" workbookViewId="0"/>
  </sheetViews>
  <sheetFormatPr baseColWidth="10" defaultRowHeight="15"/>
  <cols>
    <col min="3" max="3" width="13.7109375" customWidth="1"/>
    <col min="8" max="8" width="44.42578125" customWidth="1"/>
  </cols>
  <sheetData>
    <row r="1" spans="1:8" ht="24" customHeight="1">
      <c r="A1" s="85" t="s">
        <v>46</v>
      </c>
      <c r="B1" s="165"/>
      <c r="C1" s="145"/>
      <c r="D1" s="143"/>
      <c r="E1" s="144"/>
      <c r="F1" s="166"/>
      <c r="G1" s="167"/>
      <c r="H1" s="168"/>
    </row>
    <row r="2" spans="1:8" ht="24" customHeight="1">
      <c r="A2" s="85" t="s">
        <v>25</v>
      </c>
      <c r="B2" s="165"/>
      <c r="C2" s="145"/>
      <c r="D2" s="143"/>
      <c r="E2" s="144"/>
      <c r="F2" s="166"/>
      <c r="G2" s="167"/>
      <c r="H2" s="168"/>
    </row>
    <row r="3" spans="1:8" ht="24" customHeight="1">
      <c r="A3" s="85" t="s">
        <v>26</v>
      </c>
      <c r="B3" s="169"/>
      <c r="C3" s="145"/>
      <c r="D3" s="143"/>
      <c r="E3" s="144"/>
      <c r="F3" s="166"/>
      <c r="G3" s="167"/>
      <c r="H3" s="81"/>
    </row>
    <row r="4" spans="1:8" ht="34" customHeight="1">
      <c r="A4" s="165"/>
      <c r="B4" s="169"/>
      <c r="C4" s="145"/>
      <c r="D4" s="143"/>
      <c r="E4" s="144"/>
      <c r="F4" s="166"/>
      <c r="G4" s="167"/>
      <c r="H4" s="81"/>
    </row>
    <row r="5" spans="1:8" ht="36" customHeight="1">
      <c r="A5" s="170" t="s">
        <v>27</v>
      </c>
      <c r="B5" s="171" t="s">
        <v>28</v>
      </c>
      <c r="C5" s="172" t="s">
        <v>29</v>
      </c>
      <c r="D5" s="173"/>
      <c r="E5" s="174"/>
      <c r="F5" s="175">
        <v>936438.8</v>
      </c>
      <c r="G5" s="167"/>
      <c r="H5" s="81"/>
    </row>
    <row r="6" spans="1:8" ht="41" customHeight="1">
      <c r="A6" s="176" t="s">
        <v>53</v>
      </c>
      <c r="B6" s="35" t="s">
        <v>30</v>
      </c>
      <c r="C6" s="177" t="s">
        <v>31</v>
      </c>
      <c r="D6" s="178">
        <v>1</v>
      </c>
      <c r="E6" s="179">
        <v>145000</v>
      </c>
      <c r="F6" s="179">
        <f>E6*D6</f>
        <v>145000</v>
      </c>
      <c r="G6" s="6"/>
      <c r="H6" s="7"/>
    </row>
    <row r="7" spans="1:8" ht="39">
      <c r="A7" s="180" t="s">
        <v>48</v>
      </c>
      <c r="B7" s="35" t="s">
        <v>0</v>
      </c>
      <c r="C7" s="177" t="s">
        <v>47</v>
      </c>
      <c r="D7" s="178">
        <v>9</v>
      </c>
      <c r="E7" s="179">
        <v>2500</v>
      </c>
      <c r="F7" s="179">
        <f t="shared" ref="F7:F32" si="0">E7*D7</f>
        <v>22500</v>
      </c>
      <c r="G7" s="6"/>
      <c r="H7" s="7"/>
    </row>
    <row r="8" spans="1:8" ht="39">
      <c r="A8" s="180" t="s">
        <v>44</v>
      </c>
      <c r="B8" s="177" t="s">
        <v>1</v>
      </c>
      <c r="C8" s="177" t="s">
        <v>2</v>
      </c>
      <c r="D8" s="178">
        <v>1</v>
      </c>
      <c r="E8" s="179">
        <v>5000</v>
      </c>
      <c r="F8" s="179">
        <f t="shared" si="0"/>
        <v>5000</v>
      </c>
      <c r="G8" s="6"/>
      <c r="H8" s="7"/>
    </row>
    <row r="9" spans="1:8" ht="33" customHeight="1">
      <c r="A9" s="180" t="s">
        <v>49</v>
      </c>
      <c r="B9" s="35" t="s">
        <v>50</v>
      </c>
      <c r="C9" s="177" t="s">
        <v>51</v>
      </c>
      <c r="D9" s="178">
        <v>2</v>
      </c>
      <c r="E9" s="179">
        <v>2250</v>
      </c>
      <c r="F9" s="179">
        <f t="shared" si="0"/>
        <v>4500</v>
      </c>
      <c r="G9" s="6"/>
      <c r="H9" s="7"/>
    </row>
    <row r="10" spans="1:8" ht="39">
      <c r="A10" s="180" t="s">
        <v>48</v>
      </c>
      <c r="B10" s="177" t="s">
        <v>32</v>
      </c>
      <c r="C10" s="177" t="s">
        <v>47</v>
      </c>
      <c r="D10" s="178">
        <v>4</v>
      </c>
      <c r="E10" s="179">
        <v>600</v>
      </c>
      <c r="F10" s="179">
        <f t="shared" si="0"/>
        <v>2400</v>
      </c>
      <c r="G10" s="6"/>
      <c r="H10" s="7"/>
    </row>
    <row r="11" spans="1:8" ht="39">
      <c r="A11" s="180" t="s">
        <v>49</v>
      </c>
      <c r="B11" s="177" t="s">
        <v>52</v>
      </c>
      <c r="C11" s="177" t="s">
        <v>51</v>
      </c>
      <c r="D11" s="178">
        <v>4</v>
      </c>
      <c r="E11" s="179">
        <v>4000</v>
      </c>
      <c r="F11" s="179">
        <f t="shared" si="0"/>
        <v>16000</v>
      </c>
      <c r="G11" s="6"/>
      <c r="H11" s="7"/>
    </row>
    <row r="12" spans="1:8" ht="39">
      <c r="A12" s="180" t="s">
        <v>49</v>
      </c>
      <c r="B12" s="35" t="s">
        <v>33</v>
      </c>
      <c r="C12" s="177" t="s">
        <v>34</v>
      </c>
      <c r="D12" s="178">
        <v>1</v>
      </c>
      <c r="E12" s="179">
        <v>6000</v>
      </c>
      <c r="F12" s="179">
        <f t="shared" si="0"/>
        <v>6000</v>
      </c>
      <c r="G12" s="6"/>
      <c r="H12" s="7"/>
    </row>
    <row r="13" spans="1:8" ht="39">
      <c r="A13" s="180" t="s">
        <v>53</v>
      </c>
      <c r="B13" s="35" t="s">
        <v>54</v>
      </c>
      <c r="C13" s="177" t="s">
        <v>55</v>
      </c>
      <c r="D13" s="178">
        <v>1</v>
      </c>
      <c r="E13" s="179">
        <v>16000</v>
      </c>
      <c r="F13" s="179">
        <f t="shared" si="0"/>
        <v>16000</v>
      </c>
      <c r="G13" s="6"/>
      <c r="H13" s="7"/>
    </row>
    <row r="14" spans="1:8" ht="39">
      <c r="A14" s="180" t="s">
        <v>53</v>
      </c>
      <c r="B14" s="35" t="s">
        <v>40</v>
      </c>
      <c r="C14" s="177" t="s">
        <v>55</v>
      </c>
      <c r="D14" s="178">
        <v>1</v>
      </c>
      <c r="E14" s="179">
        <v>23400</v>
      </c>
      <c r="F14" s="179">
        <f t="shared" si="0"/>
        <v>23400</v>
      </c>
      <c r="G14" s="6"/>
      <c r="H14" s="7"/>
    </row>
    <row r="15" spans="1:8" ht="39">
      <c r="A15" s="176" t="s">
        <v>48</v>
      </c>
      <c r="B15" s="35" t="s">
        <v>3</v>
      </c>
      <c r="C15" s="177" t="s">
        <v>42</v>
      </c>
      <c r="D15" s="178">
        <v>1</v>
      </c>
      <c r="E15" s="179">
        <v>10210</v>
      </c>
      <c r="F15" s="179">
        <f t="shared" si="0"/>
        <v>10210</v>
      </c>
      <c r="G15" s="6"/>
      <c r="H15" s="7"/>
    </row>
    <row r="16" spans="1:8" ht="39">
      <c r="A16" s="176" t="s">
        <v>4</v>
      </c>
      <c r="B16" s="35" t="s">
        <v>41</v>
      </c>
      <c r="C16" s="177" t="s">
        <v>5</v>
      </c>
      <c r="D16" s="178">
        <v>1</v>
      </c>
      <c r="E16" s="179">
        <v>1453</v>
      </c>
      <c r="F16" s="179">
        <f t="shared" si="0"/>
        <v>1453</v>
      </c>
      <c r="G16" s="6"/>
      <c r="H16" s="7"/>
    </row>
    <row r="17" spans="1:8" ht="39">
      <c r="A17" s="176" t="s">
        <v>4</v>
      </c>
      <c r="B17" s="35" t="s">
        <v>43</v>
      </c>
      <c r="C17" s="177" t="s">
        <v>5</v>
      </c>
      <c r="D17" s="178">
        <v>4</v>
      </c>
      <c r="E17" s="179">
        <v>104</v>
      </c>
      <c r="F17" s="179">
        <f t="shared" si="0"/>
        <v>416</v>
      </c>
      <c r="G17" s="6"/>
      <c r="H17" s="7"/>
    </row>
    <row r="18" spans="1:8" ht="39">
      <c r="A18" s="176" t="s">
        <v>4</v>
      </c>
      <c r="B18" s="35" t="s">
        <v>6</v>
      </c>
      <c r="C18" s="177" t="s">
        <v>7</v>
      </c>
      <c r="D18" s="178">
        <v>100</v>
      </c>
      <c r="E18" s="179">
        <v>145</v>
      </c>
      <c r="F18" s="179">
        <f t="shared" si="0"/>
        <v>14500</v>
      </c>
      <c r="G18" s="6"/>
      <c r="H18" s="7"/>
    </row>
    <row r="19" spans="1:8" ht="39">
      <c r="A19" s="176" t="s">
        <v>4</v>
      </c>
      <c r="B19" s="177" t="s">
        <v>35</v>
      </c>
      <c r="C19" s="177" t="s">
        <v>5</v>
      </c>
      <c r="D19" s="178">
        <v>10</v>
      </c>
      <c r="E19" s="179">
        <v>300</v>
      </c>
      <c r="F19" s="179">
        <f t="shared" si="0"/>
        <v>3000</v>
      </c>
      <c r="G19" s="6"/>
      <c r="H19" s="7"/>
    </row>
    <row r="20" spans="1:8" ht="39">
      <c r="A20" s="176" t="s">
        <v>4</v>
      </c>
      <c r="B20" s="35" t="s">
        <v>36</v>
      </c>
      <c r="C20" s="177" t="s">
        <v>5</v>
      </c>
      <c r="D20" s="178">
        <v>10</v>
      </c>
      <c r="E20" s="179">
        <v>299</v>
      </c>
      <c r="F20" s="179">
        <f t="shared" si="0"/>
        <v>2990</v>
      </c>
      <c r="G20" s="6"/>
      <c r="H20" s="7"/>
    </row>
    <row r="21" spans="1:8" ht="39">
      <c r="A21" s="176" t="s">
        <v>48</v>
      </c>
      <c r="B21" s="35" t="s">
        <v>37</v>
      </c>
      <c r="C21" s="177" t="s">
        <v>42</v>
      </c>
      <c r="D21" s="178">
        <v>1</v>
      </c>
      <c r="E21" s="179">
        <v>589</v>
      </c>
      <c r="F21" s="179">
        <f t="shared" si="0"/>
        <v>589</v>
      </c>
      <c r="G21" s="6"/>
      <c r="H21" s="7"/>
    </row>
    <row r="22" spans="1:8" ht="39">
      <c r="A22" s="176" t="s">
        <v>4</v>
      </c>
      <c r="B22" s="35" t="s">
        <v>8</v>
      </c>
      <c r="C22" s="177" t="s">
        <v>5</v>
      </c>
      <c r="D22" s="178">
        <v>4</v>
      </c>
      <c r="E22" s="179">
        <v>150</v>
      </c>
      <c r="F22" s="179">
        <f t="shared" si="0"/>
        <v>600</v>
      </c>
      <c r="G22" s="6"/>
      <c r="H22" s="7"/>
    </row>
    <row r="23" spans="1:8" ht="39">
      <c r="A23" s="176" t="s">
        <v>9</v>
      </c>
      <c r="B23" s="35" t="s">
        <v>10</v>
      </c>
      <c r="C23" s="177" t="s">
        <v>5</v>
      </c>
      <c r="D23" s="178">
        <v>4</v>
      </c>
      <c r="E23" s="179">
        <v>400</v>
      </c>
      <c r="F23" s="179">
        <f t="shared" si="0"/>
        <v>1600</v>
      </c>
      <c r="G23" s="6"/>
      <c r="H23" s="7"/>
    </row>
    <row r="24" spans="1:8" ht="39">
      <c r="A24" s="176" t="s">
        <v>9</v>
      </c>
      <c r="B24" s="35" t="s">
        <v>11</v>
      </c>
      <c r="C24" s="177" t="s">
        <v>12</v>
      </c>
      <c r="D24" s="178">
        <v>1</v>
      </c>
      <c r="E24" s="179">
        <v>7465</v>
      </c>
      <c r="F24" s="179">
        <f t="shared" si="0"/>
        <v>7465</v>
      </c>
      <c r="G24" s="6"/>
      <c r="H24" s="7"/>
    </row>
    <row r="25" spans="1:8" ht="39">
      <c r="A25" s="176" t="s">
        <v>4</v>
      </c>
      <c r="B25" s="35" t="s">
        <v>45</v>
      </c>
      <c r="C25" s="177" t="s">
        <v>12</v>
      </c>
      <c r="D25" s="178">
        <v>1</v>
      </c>
      <c r="E25" s="179">
        <v>1165</v>
      </c>
      <c r="F25" s="179">
        <f t="shared" si="0"/>
        <v>1165</v>
      </c>
      <c r="G25" s="6"/>
      <c r="H25" s="7"/>
    </row>
    <row r="26" spans="1:8" ht="36" customHeight="1">
      <c r="A26" s="176" t="s">
        <v>4</v>
      </c>
      <c r="B26" s="35" t="s">
        <v>13</v>
      </c>
      <c r="C26" s="177" t="s">
        <v>12</v>
      </c>
      <c r="D26" s="178">
        <v>1</v>
      </c>
      <c r="E26" s="179">
        <v>1695</v>
      </c>
      <c r="F26" s="179">
        <f t="shared" si="0"/>
        <v>1695</v>
      </c>
      <c r="G26" s="6"/>
      <c r="H26" s="7"/>
    </row>
    <row r="27" spans="1:8" ht="33" customHeight="1">
      <c r="A27" s="180" t="s">
        <v>48</v>
      </c>
      <c r="B27" s="35" t="s">
        <v>38</v>
      </c>
      <c r="C27" s="177" t="s">
        <v>12</v>
      </c>
      <c r="D27" s="178">
        <v>1</v>
      </c>
      <c r="E27" s="179">
        <v>673</v>
      </c>
      <c r="F27" s="179">
        <f t="shared" si="0"/>
        <v>673</v>
      </c>
      <c r="G27" s="6"/>
      <c r="H27" s="7"/>
    </row>
    <row r="28" spans="1:8" ht="39">
      <c r="A28" s="180" t="s">
        <v>48</v>
      </c>
      <c r="B28" s="35" t="s">
        <v>14</v>
      </c>
      <c r="C28" s="177" t="s">
        <v>12</v>
      </c>
      <c r="D28" s="178">
        <v>1</v>
      </c>
      <c r="E28" s="179">
        <v>2295</v>
      </c>
      <c r="F28" s="179">
        <f t="shared" si="0"/>
        <v>2295</v>
      </c>
      <c r="G28" s="6"/>
      <c r="H28" s="7"/>
    </row>
    <row r="29" spans="1:8" ht="39">
      <c r="A29" s="180" t="s">
        <v>4</v>
      </c>
      <c r="B29" s="35" t="s">
        <v>15</v>
      </c>
      <c r="C29" s="177" t="s">
        <v>12</v>
      </c>
      <c r="D29" s="178">
        <v>4</v>
      </c>
      <c r="E29" s="179">
        <v>400</v>
      </c>
      <c r="F29" s="179">
        <f t="shared" si="0"/>
        <v>1600</v>
      </c>
      <c r="G29" s="6"/>
      <c r="H29" s="7"/>
    </row>
    <row r="30" spans="1:8" ht="39">
      <c r="A30" s="180" t="s">
        <v>4</v>
      </c>
      <c r="B30" s="35" t="s">
        <v>16</v>
      </c>
      <c r="C30" s="177" t="s">
        <v>12</v>
      </c>
      <c r="D30" s="178">
        <v>1</v>
      </c>
      <c r="E30" s="179">
        <v>1120</v>
      </c>
      <c r="F30" s="179">
        <f t="shared" si="0"/>
        <v>1120</v>
      </c>
      <c r="G30" s="6"/>
      <c r="H30" s="7"/>
    </row>
    <row r="31" spans="1:8" ht="35" customHeight="1">
      <c r="A31" s="180" t="s">
        <v>4</v>
      </c>
      <c r="B31" s="35" t="s">
        <v>39</v>
      </c>
      <c r="C31" s="177" t="s">
        <v>12</v>
      </c>
      <c r="D31" s="178">
        <v>2</v>
      </c>
      <c r="E31" s="179">
        <v>3000</v>
      </c>
      <c r="F31" s="179">
        <f t="shared" si="0"/>
        <v>6000</v>
      </c>
      <c r="G31" s="6"/>
      <c r="H31" s="7"/>
    </row>
    <row r="32" spans="1:8" ht="39">
      <c r="A32" s="180" t="s">
        <v>48</v>
      </c>
      <c r="B32" s="35" t="s">
        <v>17</v>
      </c>
      <c r="C32" s="177" t="s">
        <v>12</v>
      </c>
      <c r="D32" s="178">
        <v>1</v>
      </c>
      <c r="E32" s="179">
        <v>5900</v>
      </c>
      <c r="F32" s="179">
        <f t="shared" si="0"/>
        <v>5900</v>
      </c>
      <c r="G32" s="6"/>
      <c r="H32" s="7"/>
    </row>
    <row r="33" spans="1:8" ht="26">
      <c r="A33" s="181" t="s">
        <v>60</v>
      </c>
      <c r="B33" s="171" t="s">
        <v>18</v>
      </c>
      <c r="C33" s="172" t="s">
        <v>19</v>
      </c>
      <c r="D33" s="173"/>
      <c r="E33" s="174"/>
      <c r="F33" s="175">
        <v>1200000</v>
      </c>
      <c r="G33" s="167"/>
      <c r="H33" s="81"/>
    </row>
    <row r="34" spans="1:8">
      <c r="A34" s="182" t="s">
        <v>60</v>
      </c>
      <c r="B34" s="183" t="s">
        <v>20</v>
      </c>
      <c r="C34" s="184"/>
      <c r="D34" s="185"/>
      <c r="E34" s="186"/>
      <c r="F34" s="187">
        <v>80000</v>
      </c>
      <c r="G34" s="167"/>
      <c r="H34" s="81"/>
    </row>
    <row r="35" spans="1:8" ht="52">
      <c r="A35" s="182" t="s">
        <v>60</v>
      </c>
      <c r="B35" s="183" t="s">
        <v>21</v>
      </c>
      <c r="C35" s="184" t="s">
        <v>22</v>
      </c>
      <c r="D35" s="185"/>
      <c r="E35" s="186"/>
      <c r="F35" s="187">
        <v>60000</v>
      </c>
      <c r="G35" s="167"/>
      <c r="H35" s="81"/>
    </row>
    <row r="36" spans="1:8" ht="28" thickBot="1">
      <c r="A36" s="182" t="s">
        <v>23</v>
      </c>
      <c r="B36" s="183" t="s">
        <v>24</v>
      </c>
      <c r="C36" s="188"/>
      <c r="D36" s="185"/>
      <c r="E36" s="186"/>
      <c r="F36" s="187">
        <v>100000</v>
      </c>
      <c r="G36" s="167"/>
      <c r="H36" s="81"/>
    </row>
    <row r="37" spans="1:8" ht="30" customHeight="1" thickBot="1">
      <c r="A37" s="189" t="s">
        <v>59</v>
      </c>
      <c r="B37" s="190"/>
      <c r="C37" s="191"/>
      <c r="D37" s="192"/>
      <c r="E37" s="193"/>
      <c r="F37" s="194">
        <f>SUM(F5:F36)</f>
        <v>2680509.7999999998</v>
      </c>
      <c r="G37" s="167"/>
      <c r="H37" s="81"/>
    </row>
    <row r="38" spans="1:8" ht="16" thickBot="1">
      <c r="A38" s="147"/>
      <c r="B38" s="142"/>
      <c r="C38" s="145"/>
      <c r="D38" s="143"/>
      <c r="E38" s="144"/>
      <c r="F38" s="146"/>
      <c r="G38" s="141"/>
    </row>
    <row r="39" spans="1:8" ht="32" customHeight="1" thickBot="1">
      <c r="A39" s="1" t="s">
        <v>138</v>
      </c>
      <c r="B39" s="2"/>
      <c r="C39" s="2"/>
      <c r="D39" s="3"/>
      <c r="E39" s="4"/>
      <c r="F39" s="5">
        <f>SUM(F64+F59+F42)</f>
        <v>1485084.02</v>
      </c>
      <c r="G39" s="6"/>
      <c r="H39" s="7"/>
    </row>
    <row r="40" spans="1:8" ht="17">
      <c r="A40" s="8"/>
      <c r="B40" s="9"/>
      <c r="C40" s="9"/>
      <c r="D40" s="10"/>
      <c r="E40" s="11"/>
      <c r="F40" s="12"/>
      <c r="G40" s="6"/>
      <c r="H40" s="7"/>
    </row>
    <row r="41" spans="1:8" ht="16" thickBot="1">
      <c r="E41" s="13"/>
      <c r="F41" s="13"/>
      <c r="G41" s="6"/>
      <c r="H41" s="7"/>
    </row>
    <row r="42" spans="1:8" ht="16" thickBot="1">
      <c r="A42" s="158" t="s">
        <v>70</v>
      </c>
      <c r="B42" s="15"/>
      <c r="C42" s="16"/>
      <c r="D42" s="17"/>
      <c r="E42" s="18"/>
      <c r="F42" s="19">
        <f>SUM(F44:F56)</f>
        <v>185000.02</v>
      </c>
      <c r="G42" s="20"/>
      <c r="H42" s="21"/>
    </row>
    <row r="43" spans="1:8" ht="26">
      <c r="A43" s="22" t="s">
        <v>71</v>
      </c>
      <c r="B43" s="22" t="s">
        <v>72</v>
      </c>
      <c r="C43" s="22" t="s">
        <v>73</v>
      </c>
      <c r="D43" s="23" t="s">
        <v>74</v>
      </c>
      <c r="E43" s="24" t="s">
        <v>75</v>
      </c>
      <c r="F43" s="25" t="s">
        <v>76</v>
      </c>
      <c r="G43" s="26" t="s">
        <v>77</v>
      </c>
      <c r="H43" s="27" t="s">
        <v>78</v>
      </c>
    </row>
    <row r="44" spans="1:8" ht="26">
      <c r="A44" s="28" t="s">
        <v>79</v>
      </c>
      <c r="B44" s="29" t="s">
        <v>80</v>
      </c>
      <c r="C44" s="29" t="s">
        <v>81</v>
      </c>
      <c r="D44" s="30">
        <v>1</v>
      </c>
      <c r="E44" s="31">
        <v>5000</v>
      </c>
      <c r="F44" s="32">
        <f>SUM(D44*E44)</f>
        <v>5000</v>
      </c>
      <c r="G44" s="33">
        <v>1</v>
      </c>
      <c r="H44" s="34" t="s">
        <v>132</v>
      </c>
    </row>
    <row r="45" spans="1:8" ht="26">
      <c r="A45" s="28" t="s">
        <v>82</v>
      </c>
      <c r="B45" s="35" t="s">
        <v>83</v>
      </c>
      <c r="C45" s="35" t="s">
        <v>81</v>
      </c>
      <c r="D45" s="30">
        <v>12</v>
      </c>
      <c r="E45" s="31">
        <v>416.67</v>
      </c>
      <c r="F45" s="32">
        <f t="shared" ref="F45:F53" si="1">SUM(D45*E45)</f>
        <v>5000.04</v>
      </c>
      <c r="G45" s="33">
        <v>1</v>
      </c>
      <c r="H45" s="34" t="s">
        <v>131</v>
      </c>
    </row>
    <row r="46" spans="1:8" ht="39">
      <c r="A46" s="34" t="s">
        <v>84</v>
      </c>
      <c r="B46" s="35" t="s">
        <v>85</v>
      </c>
      <c r="C46" s="35" t="s">
        <v>81</v>
      </c>
      <c r="D46" s="44">
        <v>1</v>
      </c>
      <c r="E46" s="32">
        <v>60000</v>
      </c>
      <c r="F46" s="32">
        <f t="shared" si="1"/>
        <v>60000</v>
      </c>
      <c r="G46" s="33">
        <v>1</v>
      </c>
      <c r="H46" s="34" t="s">
        <v>133</v>
      </c>
    </row>
    <row r="47" spans="1:8" ht="26">
      <c r="A47" s="34" t="s">
        <v>79</v>
      </c>
      <c r="B47" s="35" t="s">
        <v>86</v>
      </c>
      <c r="C47" s="35" t="s">
        <v>87</v>
      </c>
      <c r="D47" s="44">
        <v>7</v>
      </c>
      <c r="E47" s="32">
        <v>1000</v>
      </c>
      <c r="F47" s="32">
        <f t="shared" si="1"/>
        <v>7000</v>
      </c>
      <c r="G47" s="33">
        <v>1</v>
      </c>
      <c r="H47" s="34" t="s">
        <v>88</v>
      </c>
    </row>
    <row r="48" spans="1:8" ht="26">
      <c r="A48" s="34" t="s">
        <v>84</v>
      </c>
      <c r="B48" s="35" t="s">
        <v>89</v>
      </c>
      <c r="C48" s="35" t="s">
        <v>87</v>
      </c>
      <c r="D48" s="44">
        <v>1</v>
      </c>
      <c r="E48" s="32">
        <v>500</v>
      </c>
      <c r="F48" s="32">
        <f t="shared" si="1"/>
        <v>500</v>
      </c>
      <c r="G48" s="33">
        <v>3</v>
      </c>
      <c r="H48" s="34" t="s">
        <v>134</v>
      </c>
    </row>
    <row r="49" spans="1:8" ht="26">
      <c r="A49" s="34" t="s">
        <v>90</v>
      </c>
      <c r="B49" s="35" t="s">
        <v>91</v>
      </c>
      <c r="C49" s="35" t="s">
        <v>87</v>
      </c>
      <c r="D49" s="44">
        <v>1</v>
      </c>
      <c r="E49" s="32">
        <v>500</v>
      </c>
      <c r="F49" s="32">
        <f t="shared" si="1"/>
        <v>500</v>
      </c>
      <c r="G49" s="33">
        <v>3</v>
      </c>
      <c r="H49" s="34" t="s">
        <v>102</v>
      </c>
    </row>
    <row r="50" spans="1:8" ht="39">
      <c r="A50" s="34" t="s">
        <v>92</v>
      </c>
      <c r="B50" s="35" t="s">
        <v>93</v>
      </c>
      <c r="C50" s="35" t="s">
        <v>87</v>
      </c>
      <c r="D50" s="44">
        <v>1</v>
      </c>
      <c r="E50" s="36" t="s">
        <v>94</v>
      </c>
      <c r="F50" s="36">
        <v>5000</v>
      </c>
      <c r="G50" s="33">
        <v>3</v>
      </c>
      <c r="H50" s="34" t="s">
        <v>95</v>
      </c>
    </row>
    <row r="51" spans="1:8" ht="26">
      <c r="A51" s="34" t="s">
        <v>96</v>
      </c>
      <c r="B51" s="35" t="s">
        <v>97</v>
      </c>
      <c r="C51" s="35" t="s">
        <v>87</v>
      </c>
      <c r="D51" s="44">
        <v>10</v>
      </c>
      <c r="E51" s="32">
        <v>300</v>
      </c>
      <c r="F51" s="32">
        <f t="shared" si="1"/>
        <v>3000</v>
      </c>
      <c r="G51" s="33">
        <v>1</v>
      </c>
      <c r="H51" s="34" t="s">
        <v>98</v>
      </c>
    </row>
    <row r="52" spans="1:8" ht="26">
      <c r="A52" s="34" t="s">
        <v>84</v>
      </c>
      <c r="B52" s="35" t="s">
        <v>99</v>
      </c>
      <c r="C52" s="35" t="s">
        <v>87</v>
      </c>
      <c r="D52" s="44">
        <v>10</v>
      </c>
      <c r="E52" s="32">
        <v>1300</v>
      </c>
      <c r="F52" s="32">
        <f t="shared" si="1"/>
        <v>13000</v>
      </c>
      <c r="G52" s="33">
        <v>3</v>
      </c>
      <c r="H52" s="34" t="s">
        <v>100</v>
      </c>
    </row>
    <row r="53" spans="1:8" ht="26">
      <c r="A53" s="34" t="s">
        <v>79</v>
      </c>
      <c r="B53" s="35" t="s">
        <v>101</v>
      </c>
      <c r="C53" s="35" t="s">
        <v>87</v>
      </c>
      <c r="D53" s="44">
        <v>1</v>
      </c>
      <c r="E53" s="32">
        <v>5000</v>
      </c>
      <c r="F53" s="32">
        <f t="shared" si="1"/>
        <v>5000</v>
      </c>
      <c r="G53" s="33">
        <v>1</v>
      </c>
      <c r="H53" s="34" t="s">
        <v>57</v>
      </c>
    </row>
    <row r="54" spans="1:8" ht="26">
      <c r="A54" s="157" t="s">
        <v>141</v>
      </c>
      <c r="B54" s="37" t="s">
        <v>142</v>
      </c>
      <c r="C54" s="37" t="s">
        <v>87</v>
      </c>
      <c r="D54" s="38">
        <v>7</v>
      </c>
      <c r="E54" s="39">
        <v>15</v>
      </c>
      <c r="F54" s="40"/>
      <c r="G54" s="41" t="s">
        <v>143</v>
      </c>
      <c r="H54" s="42" t="s">
        <v>144</v>
      </c>
    </row>
    <row r="55" spans="1:8" ht="39">
      <c r="A55" s="34" t="s">
        <v>79</v>
      </c>
      <c r="B55" s="35" t="s">
        <v>58</v>
      </c>
      <c r="C55" s="43" t="s">
        <v>145</v>
      </c>
      <c r="D55" s="44">
        <v>7</v>
      </c>
      <c r="E55" s="32">
        <v>11428.57</v>
      </c>
      <c r="F55" s="32">
        <f>SUM(D55*E55)</f>
        <v>79999.989999999991</v>
      </c>
      <c r="G55" s="33">
        <v>1</v>
      </c>
      <c r="H55" s="34" t="s">
        <v>103</v>
      </c>
    </row>
    <row r="56" spans="1:8" ht="26">
      <c r="A56" s="34" t="s">
        <v>79</v>
      </c>
      <c r="B56" s="35" t="s">
        <v>146</v>
      </c>
      <c r="C56" s="43" t="s">
        <v>145</v>
      </c>
      <c r="D56" s="44">
        <v>3</v>
      </c>
      <c r="E56" s="32">
        <v>333.33</v>
      </c>
      <c r="F56" s="32">
        <f>SUM(D56*E56)</f>
        <v>999.99</v>
      </c>
      <c r="G56" s="33">
        <v>2</v>
      </c>
      <c r="H56" s="34" t="s">
        <v>147</v>
      </c>
    </row>
    <row r="57" spans="1:8">
      <c r="A57" s="7"/>
      <c r="B57" s="45"/>
      <c r="C57" s="46"/>
      <c r="D57" s="47"/>
      <c r="E57" s="48"/>
      <c r="F57" s="48"/>
      <c r="G57" s="6"/>
      <c r="H57" s="7"/>
    </row>
    <row r="58" spans="1:8" ht="16" thickBot="1">
      <c r="A58" s="49"/>
      <c r="B58" s="50" t="s">
        <v>148</v>
      </c>
      <c r="C58" s="51"/>
      <c r="D58" s="52"/>
      <c r="E58" s="53"/>
      <c r="F58" s="53"/>
      <c r="G58" s="6"/>
      <c r="H58" s="7"/>
    </row>
    <row r="59" spans="1:8">
      <c r="A59" s="195" t="s">
        <v>56</v>
      </c>
      <c r="B59" s="196"/>
      <c r="C59" s="197"/>
      <c r="D59" s="198"/>
      <c r="E59" s="199"/>
      <c r="F59" s="200">
        <f>SUM(F61)</f>
        <v>3000</v>
      </c>
      <c r="G59" s="54"/>
      <c r="H59" s="7"/>
    </row>
    <row r="60" spans="1:8" ht="26">
      <c r="A60" s="22" t="s">
        <v>71</v>
      </c>
      <c r="B60" s="22" t="s">
        <v>72</v>
      </c>
      <c r="C60" s="22" t="s">
        <v>73</v>
      </c>
      <c r="D60" s="23" t="s">
        <v>62</v>
      </c>
      <c r="E60" s="24" t="s">
        <v>63</v>
      </c>
      <c r="F60" s="201" t="s">
        <v>64</v>
      </c>
      <c r="G60" s="26" t="s">
        <v>77</v>
      </c>
      <c r="H60" s="27" t="s">
        <v>65</v>
      </c>
    </row>
    <row r="61" spans="1:8" ht="40">
      <c r="A61" s="34" t="s">
        <v>66</v>
      </c>
      <c r="B61" s="55" t="s">
        <v>67</v>
      </c>
      <c r="C61" s="55" t="s">
        <v>67</v>
      </c>
      <c r="D61" s="44">
        <v>1</v>
      </c>
      <c r="E61" s="32">
        <v>3000</v>
      </c>
      <c r="F61" s="32">
        <f>SUM(D61*E61)</f>
        <v>3000</v>
      </c>
      <c r="G61" s="56">
        <v>3</v>
      </c>
      <c r="H61" s="34" t="s">
        <v>104</v>
      </c>
    </row>
    <row r="62" spans="1:8">
      <c r="A62" s="57"/>
      <c r="B62" s="57"/>
      <c r="C62" s="57"/>
      <c r="D62" s="58"/>
      <c r="E62" s="59"/>
      <c r="F62" s="60"/>
      <c r="G62" s="6"/>
      <c r="H62" s="7"/>
    </row>
    <row r="63" spans="1:8" ht="16" thickBot="1">
      <c r="A63" s="61"/>
      <c r="B63" s="57"/>
      <c r="C63" s="58"/>
      <c r="D63" s="62"/>
      <c r="E63" s="59"/>
      <c r="F63" s="60"/>
      <c r="G63" s="6"/>
      <c r="H63" s="7"/>
    </row>
    <row r="64" spans="1:8" ht="16" thickBot="1">
      <c r="A64" s="158" t="s">
        <v>68</v>
      </c>
      <c r="B64" s="15"/>
      <c r="C64" s="16"/>
      <c r="D64" s="17"/>
      <c r="E64" s="18"/>
      <c r="F64" s="19">
        <f>SUM(F67)</f>
        <v>1297084</v>
      </c>
      <c r="G64" s="6"/>
      <c r="H64" s="7"/>
    </row>
    <row r="65" spans="1:8">
      <c r="A65" s="63"/>
      <c r="B65" s="64"/>
      <c r="C65" s="64"/>
      <c r="D65" s="65"/>
      <c r="E65" s="66"/>
      <c r="F65" s="67"/>
      <c r="G65" s="6"/>
      <c r="H65" s="7"/>
    </row>
    <row r="66" spans="1:8" ht="26">
      <c r="A66" s="22" t="s">
        <v>71</v>
      </c>
      <c r="B66" s="22" t="s">
        <v>72</v>
      </c>
      <c r="C66" s="22" t="s">
        <v>73</v>
      </c>
      <c r="D66" s="23" t="s">
        <v>74</v>
      </c>
      <c r="E66" s="24" t="s">
        <v>75</v>
      </c>
      <c r="F66" s="71" t="s">
        <v>76</v>
      </c>
      <c r="G66" s="26" t="s">
        <v>77</v>
      </c>
      <c r="H66" s="27" t="s">
        <v>78</v>
      </c>
    </row>
    <row r="67" spans="1:8" ht="91">
      <c r="A67" s="28"/>
      <c r="B67" s="72" t="s">
        <v>69</v>
      </c>
      <c r="C67" s="72"/>
      <c r="D67" s="30"/>
      <c r="E67" s="31"/>
      <c r="F67" s="32">
        <v>1297084</v>
      </c>
      <c r="G67" s="33">
        <v>1</v>
      </c>
      <c r="H67" s="34" t="s">
        <v>105</v>
      </c>
    </row>
    <row r="68" spans="1:8">
      <c r="A68" s="73"/>
      <c r="B68" s="68"/>
      <c r="C68" s="68"/>
      <c r="D68" s="69"/>
      <c r="E68" s="70"/>
      <c r="F68" s="70"/>
      <c r="G68" s="6"/>
      <c r="H68" s="7"/>
    </row>
    <row r="69" spans="1:8" ht="17"/>
    <row r="70" spans="1:8" ht="17"/>
    <row r="71" spans="1:8" ht="17"/>
    <row r="72" spans="1:8" ht="30"/>
    <row r="73" spans="1:8" ht="40"/>
    <row r="74" spans="1:8" ht="17"/>
    <row r="75" spans="1:8" ht="17"/>
    <row r="76" spans="1:8" ht="17"/>
  </sheetData>
  <sheetCalcPr fullCalcOnLoad="1"/>
  <phoneticPr fontId="3" type="noConversion"/>
  <pageMargins left="0.75" right="0.75" top="1" bottom="1" header="0.5" footer="0.5"/>
  <pageSetup scale="79" orientation="landscape" horizontalDpi="4294967292" verticalDpi="4294967292"/>
  <headerFooter>
    <oddHeader>&amp;CFERPBT Measure C FF_E_x000D_Prioritized Requests_x000D_701</oddHeader>
    <oddFooter>&amp;L&amp;A</oddFooter>
  </headerFooter>
  <rowBreaks count="1" manualBreakCount="1">
    <brk id="57" max="7" man="1" pt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24"/>
  <sheetViews>
    <sheetView zoomScale="125" workbookViewId="0">
      <selection sqref="A1:H7"/>
    </sheetView>
  </sheetViews>
  <sheetFormatPr baseColWidth="10" defaultRowHeight="15"/>
  <cols>
    <col min="8" max="8" width="23.85546875" customWidth="1"/>
  </cols>
  <sheetData>
    <row r="1" spans="1:9" ht="17" customHeight="1" thickBot="1">
      <c r="A1" s="74"/>
      <c r="B1" s="102"/>
      <c r="C1" s="103"/>
      <c r="D1" s="103"/>
      <c r="E1" s="104"/>
      <c r="F1" s="75"/>
      <c r="G1" s="75"/>
      <c r="H1" s="76"/>
    </row>
    <row r="2" spans="1:9" ht="47" customHeight="1" thickBot="1">
      <c r="A2" s="77" t="s">
        <v>139</v>
      </c>
      <c r="B2" s="78"/>
      <c r="C2" s="78"/>
      <c r="D2" s="78"/>
      <c r="E2" s="78"/>
      <c r="F2" s="79">
        <f>SUM(F19+F16+F13+F10+F5)</f>
        <v>10000</v>
      </c>
      <c r="G2" s="80"/>
      <c r="H2" s="81"/>
    </row>
    <row r="3" spans="1:9" ht="19" customHeight="1">
      <c r="A3" s="82"/>
      <c r="B3" s="83"/>
      <c r="C3" s="83"/>
      <c r="D3" s="83"/>
      <c r="E3" s="83"/>
      <c r="F3" s="84"/>
      <c r="G3" s="84"/>
      <c r="H3" s="81"/>
    </row>
    <row r="4" spans="1:9" ht="16" thickBot="1">
      <c r="A4" s="85"/>
      <c r="B4" s="86"/>
      <c r="C4" s="86"/>
      <c r="D4" s="86"/>
      <c r="E4" s="86"/>
      <c r="F4" s="86"/>
      <c r="G4" s="87"/>
      <c r="H4" s="88"/>
    </row>
    <row r="5" spans="1:9" ht="28" customHeight="1" thickBot="1">
      <c r="A5" s="14" t="s">
        <v>70</v>
      </c>
      <c r="B5" s="15"/>
      <c r="C5" s="15"/>
      <c r="D5" s="89"/>
      <c r="E5" s="90"/>
      <c r="F5" s="91">
        <f>SUM(F7)</f>
        <v>10000</v>
      </c>
      <c r="G5" s="80"/>
      <c r="H5" s="76"/>
    </row>
    <row r="6" spans="1:9" ht="26">
      <c r="A6" s="22" t="s">
        <v>71</v>
      </c>
      <c r="B6" s="22" t="s">
        <v>72</v>
      </c>
      <c r="C6" s="22" t="s">
        <v>73</v>
      </c>
      <c r="D6" s="92" t="s">
        <v>74</v>
      </c>
      <c r="E6" s="93" t="s">
        <v>75</v>
      </c>
      <c r="F6" s="94" t="s">
        <v>76</v>
      </c>
      <c r="G6" s="26" t="s">
        <v>77</v>
      </c>
      <c r="H6" s="27" t="s">
        <v>78</v>
      </c>
    </row>
    <row r="7" spans="1:9" s="160" customFormat="1" ht="65">
      <c r="A7" s="28" t="s">
        <v>135</v>
      </c>
      <c r="B7" s="28" t="s">
        <v>136</v>
      </c>
      <c r="C7" s="35" t="s">
        <v>87</v>
      </c>
      <c r="D7" s="30">
        <v>10</v>
      </c>
      <c r="E7" s="95">
        <v>1000</v>
      </c>
      <c r="F7" s="96">
        <f>SUM(D7*E7)</f>
        <v>10000</v>
      </c>
      <c r="G7" s="97">
        <v>1</v>
      </c>
      <c r="H7" s="159" t="s">
        <v>137</v>
      </c>
    </row>
    <row r="8" spans="1:9">
      <c r="A8" s="49"/>
      <c r="B8" s="49" t="s">
        <v>148</v>
      </c>
      <c r="C8" s="98"/>
      <c r="D8" s="99"/>
      <c r="E8" s="100"/>
      <c r="F8" s="101"/>
      <c r="G8" s="101"/>
      <c r="H8" s="76"/>
    </row>
    <row r="15" spans="1:9">
      <c r="A15" s="141"/>
      <c r="B15" s="141"/>
      <c r="C15" s="141"/>
      <c r="D15" s="141"/>
      <c r="E15" s="141"/>
      <c r="F15" s="141"/>
      <c r="G15" s="141"/>
      <c r="H15" s="141"/>
      <c r="I15" s="141"/>
    </row>
    <row r="16" spans="1:9">
      <c r="A16" s="141"/>
      <c r="B16" s="141"/>
      <c r="C16" s="141"/>
      <c r="D16" s="141"/>
      <c r="E16" s="141"/>
      <c r="F16" s="141"/>
      <c r="G16" s="141"/>
      <c r="H16" s="141"/>
      <c r="I16" s="141"/>
    </row>
    <row r="17" spans="1:9">
      <c r="A17" s="141"/>
      <c r="B17" s="141"/>
      <c r="C17" s="141"/>
      <c r="D17" s="141"/>
      <c r="E17" s="141"/>
      <c r="F17" s="141"/>
      <c r="G17" s="141"/>
      <c r="H17" s="141"/>
      <c r="I17" s="141"/>
    </row>
    <row r="18" spans="1:9">
      <c r="A18" s="141"/>
      <c r="B18" s="141"/>
      <c r="C18" s="141"/>
      <c r="D18" s="141"/>
      <c r="E18" s="141"/>
      <c r="F18" s="141"/>
      <c r="G18" s="141"/>
      <c r="H18" s="141"/>
      <c r="I18" s="141"/>
    </row>
    <row r="19" spans="1:9">
      <c r="A19" s="141"/>
      <c r="B19" s="141"/>
      <c r="C19" s="141"/>
      <c r="D19" s="141"/>
      <c r="E19" s="141"/>
      <c r="F19" s="141"/>
      <c r="G19" s="141"/>
      <c r="H19" s="141"/>
      <c r="I19" s="141"/>
    </row>
    <row r="20" spans="1:9">
      <c r="A20" s="141"/>
      <c r="B20" s="141"/>
      <c r="C20" s="141"/>
      <c r="D20" s="141"/>
      <c r="E20" s="141"/>
      <c r="F20" s="141"/>
      <c r="G20" s="141"/>
      <c r="H20" s="141"/>
      <c r="I20" s="141"/>
    </row>
    <row r="21" spans="1:9">
      <c r="A21" s="141"/>
      <c r="B21" s="141"/>
      <c r="C21" s="141"/>
      <c r="D21" s="141"/>
      <c r="E21" s="141"/>
      <c r="F21" s="141"/>
      <c r="G21" s="141"/>
      <c r="H21" s="141"/>
      <c r="I21" s="141"/>
    </row>
    <row r="22" spans="1:9">
      <c r="A22" s="141"/>
      <c r="B22" s="141"/>
      <c r="C22" s="141"/>
      <c r="D22" s="141"/>
      <c r="E22" s="141"/>
      <c r="F22" s="141"/>
      <c r="G22" s="141"/>
      <c r="H22" s="141"/>
      <c r="I22" s="141"/>
    </row>
    <row r="23" spans="1:9">
      <c r="A23" s="141"/>
      <c r="B23" s="141"/>
      <c r="C23" s="141"/>
      <c r="D23" s="141"/>
      <c r="E23" s="141"/>
      <c r="F23" s="141"/>
      <c r="G23" s="141"/>
      <c r="H23" s="141"/>
      <c r="I23" s="141"/>
    </row>
    <row r="24" spans="1:9">
      <c r="A24" s="141"/>
      <c r="B24" s="141"/>
      <c r="C24" s="141"/>
      <c r="D24" s="141"/>
      <c r="E24" s="141"/>
      <c r="F24" s="141"/>
      <c r="G24" s="141"/>
      <c r="H24" s="141"/>
      <c r="I24" s="141"/>
    </row>
  </sheetData>
  <sheetCalcPr fullCalcOnLoad="1"/>
  <phoneticPr fontId="3" type="noConversion"/>
  <pageMargins left="0.75" right="0.75" top="1" bottom="1" header="0.5" footer="0.5"/>
  <pageSetup scale="98" orientation="landscape" horizontalDpi="4294967292" verticalDpi="4294967292"/>
  <headerFooter>
    <oddHeader>&amp;CFERPBT Measure C FF_E_x000D_Prioritized Requests_x000D_711</oddHeader>
    <oddFooter>&amp;L&amp;A</oddFooter>
  </headerFooter>
  <extLst>
    <ext xmlns:mx="http://schemas.microsoft.com/office/mac/excel/2008/main" uri="http://schemas.microsoft.com/office/mac/excel/2008/main">
      <mx:PLV Mode="0" OnePage="0" WScale="72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23"/>
  <sheetViews>
    <sheetView zoomScale="125" workbookViewId="0">
      <selection activeCell="B20" sqref="B20"/>
    </sheetView>
  </sheetViews>
  <sheetFormatPr baseColWidth="10" defaultRowHeight="15"/>
  <cols>
    <col min="7" max="7" width="28.28515625" customWidth="1"/>
  </cols>
  <sheetData>
    <row r="1" spans="1:7" ht="16" thickBot="1">
      <c r="A1" s="105"/>
      <c r="B1" s="106"/>
      <c r="C1" s="106"/>
      <c r="D1" s="107"/>
      <c r="E1" s="108"/>
      <c r="F1" s="109"/>
      <c r="G1" s="110"/>
    </row>
    <row r="2" spans="1:7" ht="34" customHeight="1" thickBot="1">
      <c r="A2" s="77" t="s">
        <v>140</v>
      </c>
      <c r="B2" s="78"/>
      <c r="C2" s="78"/>
      <c r="D2" s="78"/>
      <c r="E2" s="111"/>
      <c r="F2" s="79">
        <f>SUM(F5+F11+F18)</f>
        <v>8191</v>
      </c>
      <c r="G2" s="110"/>
    </row>
    <row r="3" spans="1:7" ht="24" customHeight="1">
      <c r="A3" s="163" t="s">
        <v>61</v>
      </c>
      <c r="B3" s="164"/>
      <c r="C3" s="164"/>
      <c r="D3" s="164"/>
      <c r="E3" s="164"/>
      <c r="F3" s="164"/>
      <c r="G3" s="110"/>
    </row>
    <row r="4" spans="1:7" ht="16" thickBot="1">
      <c r="A4" s="57"/>
      <c r="B4" s="112"/>
      <c r="C4" s="113"/>
      <c r="D4" s="112"/>
      <c r="E4" s="114"/>
      <c r="F4" s="114"/>
      <c r="G4" s="110"/>
    </row>
    <row r="5" spans="1:7" ht="26" customHeight="1" thickBot="1">
      <c r="A5" s="14" t="s">
        <v>107</v>
      </c>
      <c r="B5" s="138"/>
      <c r="C5" s="15"/>
      <c r="D5" s="115"/>
      <c r="E5" s="116"/>
      <c r="F5" s="117">
        <f>SUM(F7:F8)</f>
        <v>1000</v>
      </c>
      <c r="G5" s="110"/>
    </row>
    <row r="6" spans="1:7" ht="26">
      <c r="A6" s="118" t="s">
        <v>71</v>
      </c>
      <c r="B6" s="118" t="s">
        <v>72</v>
      </c>
      <c r="C6" s="118" t="s">
        <v>73</v>
      </c>
      <c r="D6" s="119" t="s">
        <v>108</v>
      </c>
      <c r="E6" s="120" t="s">
        <v>109</v>
      </c>
      <c r="F6" s="120" t="s">
        <v>110</v>
      </c>
      <c r="G6" s="27" t="s">
        <v>78</v>
      </c>
    </row>
    <row r="7" spans="1:7" ht="39">
      <c r="A7" s="28" t="s">
        <v>111</v>
      </c>
      <c r="B7" s="42" t="s">
        <v>112</v>
      </c>
      <c r="C7" s="42" t="s">
        <v>87</v>
      </c>
      <c r="D7" s="72">
        <v>1</v>
      </c>
      <c r="E7" s="121">
        <v>500</v>
      </c>
      <c r="F7" s="122">
        <v>500</v>
      </c>
      <c r="G7" s="34" t="s">
        <v>128</v>
      </c>
    </row>
    <row r="8" spans="1:7" ht="39">
      <c r="A8" s="28" t="s">
        <v>113</v>
      </c>
      <c r="B8" s="35" t="s">
        <v>114</v>
      </c>
      <c r="C8" s="35" t="s">
        <v>115</v>
      </c>
      <c r="D8" s="30">
        <v>1</v>
      </c>
      <c r="E8" s="123">
        <v>500</v>
      </c>
      <c r="F8" s="31">
        <f>SUM(D8*E8)</f>
        <v>500</v>
      </c>
      <c r="G8" s="124" t="s">
        <v>127</v>
      </c>
    </row>
    <row r="9" spans="1:7">
      <c r="A9" s="7"/>
      <c r="B9" s="45"/>
      <c r="C9" s="45"/>
      <c r="D9" s="47"/>
      <c r="E9" s="125"/>
      <c r="F9" s="48"/>
      <c r="G9" s="110"/>
    </row>
    <row r="10" spans="1:7" ht="16" thickBot="1">
      <c r="A10" s="61"/>
      <c r="B10" s="57"/>
      <c r="C10" s="113"/>
      <c r="D10" s="57"/>
      <c r="E10" s="127"/>
      <c r="F10" s="60"/>
      <c r="G10" s="110"/>
    </row>
    <row r="11" spans="1:7" ht="34" customHeight="1" thickBot="1">
      <c r="A11" s="161" t="s">
        <v>116</v>
      </c>
      <c r="B11" s="162"/>
      <c r="C11" s="15"/>
      <c r="D11" s="115"/>
      <c r="E11" s="116"/>
      <c r="F11" s="117">
        <f>SUM(F13:F15)</f>
        <v>3746</v>
      </c>
      <c r="G11" s="110"/>
    </row>
    <row r="12" spans="1:7" ht="26">
      <c r="A12" s="128" t="s">
        <v>71</v>
      </c>
      <c r="B12" s="128" t="s">
        <v>72</v>
      </c>
      <c r="C12" s="128" t="s">
        <v>73</v>
      </c>
      <c r="D12" s="129" t="s">
        <v>108</v>
      </c>
      <c r="E12" s="130" t="s">
        <v>109</v>
      </c>
      <c r="F12" s="130" t="s">
        <v>110</v>
      </c>
      <c r="G12" s="27" t="s">
        <v>117</v>
      </c>
    </row>
    <row r="13" spans="1:7" ht="27">
      <c r="A13" s="28" t="s">
        <v>118</v>
      </c>
      <c r="B13" s="131" t="s">
        <v>119</v>
      </c>
      <c r="C13" s="28"/>
      <c r="D13" s="72">
        <v>1</v>
      </c>
      <c r="E13" s="121">
        <v>2498</v>
      </c>
      <c r="F13" s="122">
        <v>2498</v>
      </c>
      <c r="G13" s="34" t="s">
        <v>127</v>
      </c>
    </row>
    <row r="14" spans="1:7" ht="39">
      <c r="A14" s="28" t="s">
        <v>118</v>
      </c>
      <c r="B14" s="132" t="s">
        <v>120</v>
      </c>
      <c r="C14" s="34"/>
      <c r="D14" s="56">
        <v>1</v>
      </c>
      <c r="E14" s="133">
        <v>549</v>
      </c>
      <c r="F14" s="134">
        <v>549</v>
      </c>
      <c r="G14" s="124" t="s">
        <v>106</v>
      </c>
    </row>
    <row r="15" spans="1:7" ht="26">
      <c r="A15" s="28" t="s">
        <v>118</v>
      </c>
      <c r="B15" s="132" t="s">
        <v>121</v>
      </c>
      <c r="C15" s="34"/>
      <c r="D15" s="56">
        <v>1</v>
      </c>
      <c r="E15" s="133">
        <v>699</v>
      </c>
      <c r="F15" s="134">
        <v>699</v>
      </c>
      <c r="G15" s="124" t="s">
        <v>106</v>
      </c>
    </row>
    <row r="16" spans="1:7">
      <c r="A16" s="74"/>
      <c r="B16" s="135"/>
      <c r="C16" s="74"/>
      <c r="D16" s="126"/>
      <c r="E16" s="136"/>
      <c r="F16" s="137"/>
      <c r="G16" s="110"/>
    </row>
    <row r="17" spans="1:9" ht="16" thickBot="1">
      <c r="A17" s="61"/>
      <c r="B17" s="57"/>
      <c r="C17" s="113"/>
      <c r="D17" s="57"/>
      <c r="E17" s="127"/>
      <c r="F17" s="60"/>
      <c r="G17" s="110"/>
    </row>
    <row r="18" spans="1:9" ht="32" customHeight="1" thickBot="1">
      <c r="A18" s="161" t="s">
        <v>122</v>
      </c>
      <c r="B18" s="162"/>
      <c r="C18" s="162"/>
      <c r="D18" s="115"/>
      <c r="E18" s="116"/>
      <c r="F18" s="117">
        <f>SUM(F20)</f>
        <v>3445</v>
      </c>
      <c r="G18" s="110"/>
    </row>
    <row r="19" spans="1:9" ht="26">
      <c r="A19" s="118" t="s">
        <v>71</v>
      </c>
      <c r="B19" s="118" t="s">
        <v>72</v>
      </c>
      <c r="C19" s="118" t="s">
        <v>73</v>
      </c>
      <c r="D19" s="119" t="s">
        <v>108</v>
      </c>
      <c r="E19" s="120" t="s">
        <v>109</v>
      </c>
      <c r="F19" s="120" t="s">
        <v>110</v>
      </c>
      <c r="G19" s="27" t="s">
        <v>123</v>
      </c>
      <c r="H19" s="141"/>
      <c r="I19" s="141"/>
    </row>
    <row r="20" spans="1:9" ht="39">
      <c r="A20" s="34" t="s">
        <v>124</v>
      </c>
      <c r="B20" s="34" t="s">
        <v>125</v>
      </c>
      <c r="C20" s="34" t="s">
        <v>126</v>
      </c>
      <c r="D20" s="44">
        <v>1</v>
      </c>
      <c r="E20" s="148">
        <v>3445</v>
      </c>
      <c r="F20" s="32">
        <f>SUM(D20*E20)</f>
        <v>3445</v>
      </c>
      <c r="G20" s="34" t="s">
        <v>127</v>
      </c>
      <c r="H20" s="141"/>
      <c r="I20" s="141"/>
    </row>
    <row r="21" spans="1:9">
      <c r="A21" s="7"/>
      <c r="B21" s="7"/>
      <c r="C21" s="7"/>
      <c r="D21" s="54"/>
      <c r="E21" s="155"/>
      <c r="F21" s="156"/>
      <c r="G21" s="149"/>
      <c r="H21" s="141"/>
      <c r="I21" s="141"/>
    </row>
    <row r="22" spans="1:9">
      <c r="A22" s="150"/>
      <c r="B22" s="151"/>
      <c r="C22" s="152"/>
      <c r="D22" s="151"/>
      <c r="E22" s="153"/>
      <c r="F22" s="154"/>
      <c r="G22" s="149"/>
    </row>
    <row r="23" spans="1:9">
      <c r="A23" s="141"/>
      <c r="B23" s="141"/>
      <c r="C23" s="141"/>
      <c r="D23" s="141"/>
      <c r="E23" s="141"/>
      <c r="F23" s="141"/>
      <c r="G23" s="141"/>
    </row>
  </sheetData>
  <sheetCalcPr fullCalcOnLoad="1"/>
  <mergeCells count="3">
    <mergeCell ref="A11:B11"/>
    <mergeCell ref="A18:C18"/>
    <mergeCell ref="A3:F3"/>
  </mergeCells>
  <phoneticPr fontId="3" type="noConversion"/>
  <pageMargins left="0.75" right="0.75" top="1" bottom="1" header="0.5" footer="0.5"/>
  <pageSetup scale="88" orientation="landscape" horizontalDpi="4294967292" verticalDpi="4294967292"/>
  <headerFooter>
    <oddHeader>&amp;CFERPBT Measure C FF_E_x000D_Prioritized Requests_x000D_712 -715</oddHeader>
    <oddFooter>&amp;L&amp;A</oddFooter>
  </headerFooter>
  <extLst>
    <ext xmlns:mx="http://schemas.microsoft.com/office/mac/excel/2008/main" uri="http://schemas.microsoft.com/office/mac/excel/2008/main">
      <mx:PLV Mode="0" OnePage="0" WScale="7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J23"/>
  <sheetViews>
    <sheetView zoomScale="125" workbookViewId="0"/>
  </sheetViews>
  <sheetFormatPr baseColWidth="10" defaultRowHeight="15"/>
  <sheetData>
    <row r="1" spans="1:10" ht="16" thickBot="1"/>
    <row r="2" spans="1:10" s="139" customFormat="1" ht="56" customHeight="1" thickBot="1">
      <c r="A2" s="77" t="s">
        <v>129</v>
      </c>
      <c r="B2" s="78"/>
      <c r="C2" s="78"/>
      <c r="D2" s="78"/>
      <c r="E2" s="78"/>
      <c r="F2" s="79">
        <f>SUM(F6+F9+F12+F15+F18)</f>
        <v>0</v>
      </c>
      <c r="G2"/>
      <c r="H2" s="57"/>
      <c r="I2" s="57"/>
      <c r="J2" s="57"/>
    </row>
    <row r="3" spans="1:10" s="139" customFormat="1" ht="24" customHeight="1">
      <c r="A3" s="140" t="s">
        <v>130</v>
      </c>
      <c r="B3" s="83"/>
      <c r="C3" s="83"/>
      <c r="D3" s="83"/>
      <c r="E3" s="83"/>
      <c r="F3" s="84"/>
      <c r="G3"/>
      <c r="H3" s="57"/>
      <c r="I3" s="57"/>
      <c r="J3" s="57"/>
    </row>
    <row r="17" spans="1:9">
      <c r="A17" s="141"/>
      <c r="B17" s="141"/>
      <c r="C17" s="141"/>
      <c r="D17" s="141"/>
      <c r="E17" s="141"/>
      <c r="F17" s="141"/>
      <c r="G17" s="141"/>
      <c r="H17" s="141"/>
      <c r="I17" s="141"/>
    </row>
    <row r="18" spans="1:9">
      <c r="A18" s="141"/>
      <c r="B18" s="141"/>
      <c r="C18" s="141"/>
      <c r="D18" s="141"/>
      <c r="E18" s="141"/>
      <c r="F18" s="141"/>
      <c r="G18" s="141"/>
      <c r="H18" s="141"/>
      <c r="I18" s="141"/>
    </row>
    <row r="19" spans="1:9">
      <c r="A19" s="141"/>
      <c r="B19" s="141"/>
      <c r="C19" s="141"/>
      <c r="D19" s="141"/>
      <c r="E19" s="141"/>
      <c r="F19" s="141"/>
      <c r="G19" s="141"/>
      <c r="H19" s="141"/>
      <c r="I19" s="141"/>
    </row>
    <row r="20" spans="1:9">
      <c r="A20" s="141"/>
      <c r="B20" s="141"/>
      <c r="C20" s="141"/>
      <c r="D20" s="141"/>
      <c r="E20" s="141"/>
      <c r="F20" s="141"/>
      <c r="G20" s="141"/>
      <c r="H20" s="141"/>
      <c r="I20" s="141"/>
    </row>
    <row r="21" spans="1:9">
      <c r="A21" s="141"/>
      <c r="B21" s="141"/>
      <c r="C21" s="141"/>
      <c r="D21" s="141"/>
      <c r="E21" s="141"/>
      <c r="F21" s="141"/>
      <c r="G21" s="141"/>
      <c r="H21" s="141"/>
      <c r="I21" s="141"/>
    </row>
    <row r="22" spans="1:9">
      <c r="A22" s="141"/>
      <c r="B22" s="141"/>
      <c r="C22" s="141"/>
      <c r="D22" s="141"/>
      <c r="E22" s="141"/>
      <c r="F22" s="141"/>
      <c r="G22" s="141"/>
      <c r="H22" s="141"/>
      <c r="I22" s="141"/>
    </row>
    <row r="23" spans="1:9">
      <c r="A23" s="141"/>
      <c r="B23" s="141"/>
      <c r="C23" s="141"/>
      <c r="D23" s="141"/>
      <c r="E23" s="141"/>
      <c r="F23" s="141"/>
      <c r="G23" s="141"/>
      <c r="H23" s="141"/>
      <c r="I23" s="141"/>
    </row>
  </sheetData>
  <sheetCalcPr fullCalcOnLoad="1"/>
  <phoneticPr fontId="3" type="noConversion"/>
  <pageMargins left="0.75" right="0.75" top="1" bottom="1" header="0.5" footer="0.5"/>
  <pageSetup orientation="landscape" horizontalDpi="4294967292" verticalDpi="4294967292"/>
  <headerFooter>
    <oddHeader>&amp;CFERPBT Measure C FF_E_x000D_Prioritized Requests_x000D_ETS</oddHeader>
    <oddFooter>&amp;L&amp;A</oddFooter>
  </headerFooter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701 Furniture Equipment</vt:lpstr>
      <vt:lpstr>711 Desktop Account</vt:lpstr>
      <vt:lpstr>712, 715 Printer Account</vt:lpstr>
      <vt:lpstr>ETS Measure C Account</vt:lpstr>
    </vt:vector>
  </TitlesOfParts>
  <Company>_x0007_FHDACCD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Pippa</dc:creator>
  <cp:lastModifiedBy>Pippa</cp:lastModifiedBy>
  <cp:lastPrinted>2012-06-28T21:45:16Z</cp:lastPrinted>
  <dcterms:created xsi:type="dcterms:W3CDTF">2012-04-18T20:39:17Z</dcterms:created>
  <dcterms:modified xsi:type="dcterms:W3CDTF">2012-06-28T21:50:09Z</dcterms:modified>
</cp:coreProperties>
</file>