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345" activeTab="0"/>
  </bookViews>
  <sheets>
    <sheet name="Tables" sheetId="1" r:id="rId1"/>
  </sheets>
  <definedNames>
    <definedName name="_xlnm.Print_Area" localSheetId="0">'Tables'!$A$5:$P$333</definedName>
  </definedNames>
  <calcPr fullCalcOnLoad="1"/>
</workbook>
</file>

<file path=xl/sharedStrings.xml><?xml version="1.0" encoding="utf-8"?>
<sst xmlns="http://schemas.openxmlformats.org/spreadsheetml/2006/main" count="507" uniqueCount="207">
  <si>
    <t>ESL134</t>
  </si>
  <si>
    <t>ESL144</t>
  </si>
  <si>
    <t>ESL151</t>
  </si>
  <si>
    <t>ESL152</t>
  </si>
  <si>
    <t>ESL153</t>
  </si>
  <si>
    <t>ESL160</t>
  </si>
  <si>
    <t>ESL161</t>
  </si>
  <si>
    <t>ESL162</t>
  </si>
  <si>
    <t>ESL163</t>
  </si>
  <si>
    <t>ESL24</t>
  </si>
  <si>
    <t>ESL5</t>
  </si>
  <si>
    <t>ESL72</t>
  </si>
  <si>
    <t>LRT100</t>
  </si>
  <si>
    <t>LRT200</t>
  </si>
  <si>
    <t>RD100</t>
  </si>
  <si>
    <t>RD201</t>
  </si>
  <si>
    <t>Total</t>
  </si>
  <si>
    <t>Percent</t>
  </si>
  <si>
    <t>Table 1</t>
  </si>
  <si>
    <t>Course Enrollments of Respondents</t>
  </si>
  <si>
    <t>Male</t>
  </si>
  <si>
    <t>Female</t>
  </si>
  <si>
    <t>Q1 Gender by Course Group</t>
  </si>
  <si>
    <t>Count</t>
  </si>
  <si>
    <t>Dev</t>
  </si>
  <si>
    <t>ESL</t>
  </si>
  <si>
    <t xml:space="preserve">Table 2 </t>
  </si>
  <si>
    <t>Table 3</t>
  </si>
  <si>
    <t>Q2 Age by Course Group</t>
  </si>
  <si>
    <t>&lt;= 17</t>
  </si>
  <si>
    <t>18-24</t>
  </si>
  <si>
    <t>25-34</t>
  </si>
  <si>
    <t>35-44</t>
  </si>
  <si>
    <t>45-64</t>
  </si>
  <si>
    <t>&gt;= 65</t>
  </si>
  <si>
    <t>Table 4</t>
  </si>
  <si>
    <t>Q5 Work Hours by Course Group</t>
  </si>
  <si>
    <t>Don't Work</t>
  </si>
  <si>
    <t>5-10</t>
  </si>
  <si>
    <t>10-20</t>
  </si>
  <si>
    <t>20-30</t>
  </si>
  <si>
    <t>40 +</t>
  </si>
  <si>
    <t>30-40</t>
  </si>
  <si>
    <t>Table 5</t>
  </si>
  <si>
    <t>Q7 Annual Family Income by Course Group</t>
  </si>
  <si>
    <t>Under 15,000</t>
  </si>
  <si>
    <t>15-30,000</t>
  </si>
  <si>
    <t>30-60,000</t>
  </si>
  <si>
    <t>60-80,000</t>
  </si>
  <si>
    <t>Over 80,000</t>
  </si>
  <si>
    <t>DEV TOTAL</t>
  </si>
  <si>
    <t>ESL TOTAL</t>
  </si>
  <si>
    <t>Table 6</t>
  </si>
  <si>
    <t>Q8 Parents Education by Course Group</t>
  </si>
  <si>
    <t>HS Diploma/GED</t>
  </si>
  <si>
    <t>Vocational Cert</t>
  </si>
  <si>
    <t>AA/AS</t>
  </si>
  <si>
    <t>BA/BS</t>
  </si>
  <si>
    <t>MA/MS</t>
  </si>
  <si>
    <t>Doctorate</t>
  </si>
  <si>
    <t>Table 7</t>
  </si>
  <si>
    <t>Monolingual</t>
  </si>
  <si>
    <t>Bilingual</t>
  </si>
  <si>
    <t>Trilingual</t>
  </si>
  <si>
    <t>Multilingual</t>
  </si>
  <si>
    <t>Transfer to 4-year</t>
  </si>
  <si>
    <t>Vocational</t>
  </si>
  <si>
    <t>Personal Growth</t>
  </si>
  <si>
    <t>Parents</t>
  </si>
  <si>
    <t>Other</t>
  </si>
  <si>
    <t>Table 8</t>
  </si>
  <si>
    <t>Table 9</t>
  </si>
  <si>
    <t>Q12 Language Skills by Course Group</t>
  </si>
  <si>
    <t>Q19 Reason for Attending De Anza by Course Group</t>
  </si>
  <si>
    <t>Q16 Non-Native Speaker -Years in Country by Course Group</t>
  </si>
  <si>
    <t>1-3 Years</t>
  </si>
  <si>
    <t>3-5 Years</t>
  </si>
  <si>
    <t>5-7 Years</t>
  </si>
  <si>
    <t>7-10 Years</t>
  </si>
  <si>
    <t>10 + Years</t>
  </si>
  <si>
    <t>Table 10</t>
  </si>
  <si>
    <t>Q4 Enrolled Units by Course Group</t>
  </si>
  <si>
    <t>0-5</t>
  </si>
  <si>
    <t>6-10</t>
  </si>
  <si>
    <t>11-15</t>
  </si>
  <si>
    <t>16-20</t>
  </si>
  <si>
    <t>20 +</t>
  </si>
  <si>
    <t>Table 11</t>
  </si>
  <si>
    <t>Q6 Outside Hours by Course Group</t>
  </si>
  <si>
    <t>21 +</t>
  </si>
  <si>
    <t>Table 12</t>
  </si>
  <si>
    <t>Middle Eastern</t>
  </si>
  <si>
    <t>Central American</t>
  </si>
  <si>
    <t>Filipino</t>
  </si>
  <si>
    <t>Mexican</t>
  </si>
  <si>
    <t>African American</t>
  </si>
  <si>
    <t>Chinese</t>
  </si>
  <si>
    <t>Guamanian</t>
  </si>
  <si>
    <t>Hawaiian</t>
  </si>
  <si>
    <t>Samoan</t>
  </si>
  <si>
    <t>Pacific Islander</t>
  </si>
  <si>
    <t>South American</t>
  </si>
  <si>
    <t>Indian</t>
  </si>
  <si>
    <t>Japanese</t>
  </si>
  <si>
    <t>Korean</t>
  </si>
  <si>
    <t>Laotian</t>
  </si>
  <si>
    <t>Vietnamese</t>
  </si>
  <si>
    <t>Cambodian</t>
  </si>
  <si>
    <t>Eastern European</t>
  </si>
  <si>
    <t>Northern European</t>
  </si>
  <si>
    <t>Southern European</t>
  </si>
  <si>
    <t>Total Responses</t>
  </si>
  <si>
    <t>(Multiple Responses Permitted)</t>
  </si>
  <si>
    <t>B's</t>
  </si>
  <si>
    <t>C's</t>
  </si>
  <si>
    <t>Amharic</t>
  </si>
  <si>
    <t>Arabic</t>
  </si>
  <si>
    <t>English</t>
  </si>
  <si>
    <t>Farsi</t>
  </si>
  <si>
    <t>German</t>
  </si>
  <si>
    <t>French</t>
  </si>
  <si>
    <t>Hindi</t>
  </si>
  <si>
    <t>Russian</t>
  </si>
  <si>
    <t>Spanish</t>
  </si>
  <si>
    <t>Tagalog</t>
  </si>
  <si>
    <t>Home</t>
  </si>
  <si>
    <t>Counseling</t>
  </si>
  <si>
    <t>ATC computer labs</t>
  </si>
  <si>
    <t>Open Media Lab</t>
  </si>
  <si>
    <t>Library Internet Lab</t>
  </si>
  <si>
    <t>Tutorial Center (L47)</t>
  </si>
  <si>
    <t>Library</t>
  </si>
  <si>
    <t>Career Center</t>
  </si>
  <si>
    <t>International Students Center</t>
  </si>
  <si>
    <t>EOPS</t>
  </si>
  <si>
    <t>CARE</t>
  </si>
  <si>
    <t>OTI</t>
  </si>
  <si>
    <t>EDC</t>
  </si>
  <si>
    <t>CDEP</t>
  </si>
  <si>
    <t>DSS</t>
  </si>
  <si>
    <t>STARS</t>
  </si>
  <si>
    <t>SLAMS</t>
  </si>
  <si>
    <t>Q13 First Languages by Course Group</t>
  </si>
  <si>
    <t>Table 13</t>
  </si>
  <si>
    <t>Q14 Other Languages by Course Group</t>
  </si>
  <si>
    <t>Table 15</t>
  </si>
  <si>
    <t>Table 16</t>
  </si>
  <si>
    <t>Q15 Primary Language Use by Course Group</t>
  </si>
  <si>
    <t>With Friends</t>
  </si>
  <si>
    <t>In Neighborhood</t>
  </si>
  <si>
    <t>Shopping</t>
  </si>
  <si>
    <t>At Work</t>
  </si>
  <si>
    <t>At School</t>
  </si>
  <si>
    <t>Table 14</t>
  </si>
  <si>
    <t>Table 17</t>
  </si>
  <si>
    <t>Assessment Office</t>
  </si>
  <si>
    <t>Transfer Center</t>
  </si>
  <si>
    <t>Q10 High School Grades by Course Group</t>
  </si>
  <si>
    <t>A's</t>
  </si>
  <si>
    <t>Lower</t>
  </si>
  <si>
    <t>Table 5 A</t>
  </si>
  <si>
    <t>Table 7 A</t>
  </si>
  <si>
    <t>Q11 Ethnicity by Course Group</t>
  </si>
  <si>
    <t>Q17 Computer Use by Course Group</t>
  </si>
  <si>
    <t>Q18 Outside the Classroom Resources Used Course Group</t>
  </si>
  <si>
    <t>Never</t>
  </si>
  <si>
    <t>Rarely</t>
  </si>
  <si>
    <t>Sometimes</t>
  </si>
  <si>
    <t>Often</t>
  </si>
  <si>
    <t>Table 18</t>
  </si>
  <si>
    <t>Development</t>
  </si>
  <si>
    <t>Courses</t>
  </si>
  <si>
    <t>EWRT100A</t>
  </si>
  <si>
    <t>EWRT100B</t>
  </si>
  <si>
    <t>11 ESL students responding with both Personal Growth and Life Goal were recoded to Personal Growth.</t>
  </si>
  <si>
    <t>15 Dev students responding with both Transfer and Life Goal were recoded to Transfer to 4-year.</t>
  </si>
  <si>
    <t>4.  School:  How many units are you currently enrolled in?</t>
  </si>
  <si>
    <t>5.  Employment:  How much do you work?</t>
  </si>
  <si>
    <t>7.  Annual Family Income:  Would you describe your family's income as:</t>
  </si>
  <si>
    <t>8.  What is the highest level of education of either of your parents?</t>
  </si>
  <si>
    <t>10.  If you are a recent High School graduate, did you receive mostly:</t>
  </si>
  <si>
    <t>16.  If you are a non-native speaker of English, how many years have you been in this country?</t>
  </si>
  <si>
    <t>17.  How often do you use a computer?</t>
  </si>
  <si>
    <t>18.  What resources outside of the classroom have you accessed at De Anza College (check all applicable)?</t>
  </si>
  <si>
    <t>19.  What is your primary reason for going to De Anza College?</t>
  </si>
  <si>
    <t xml:space="preserve">6.  How much time each week do you give to other obligations outside of school and work, </t>
  </si>
  <si>
    <t>such as community service, church, family, extra-curricular activities?</t>
  </si>
  <si>
    <t xml:space="preserve"> bilingual (speak English plus another language fluently), trilingual, multilingual?</t>
  </si>
  <si>
    <t>14.  Other language(s) spoken fluently:  Mark all languages you can speak</t>
  </si>
  <si>
    <t xml:space="preserve"> other than the one(s) named above.</t>
  </si>
  <si>
    <t xml:space="preserve">15.  If you consider any of the above languages marked in question 13 or 14 other than English to be your </t>
  </si>
  <si>
    <t>primary language, the language you use most often, where do you use this language (Check all applicable)?</t>
  </si>
  <si>
    <r>
      <t xml:space="preserve">      </t>
    </r>
    <r>
      <rPr>
        <u val="single"/>
        <sz val="10"/>
        <rFont val="Times New Roman"/>
        <family val="1"/>
      </rPr>
      <t>Annual Family Income by Course Group and Gender</t>
    </r>
  </si>
  <si>
    <r>
      <t xml:space="preserve">     </t>
    </r>
    <r>
      <rPr>
        <u val="single"/>
        <sz val="10"/>
        <rFont val="Times New Roman"/>
        <family val="1"/>
      </rPr>
      <t>Hours Worked by Course Group and Gender</t>
    </r>
  </si>
  <si>
    <t>Summary of Results</t>
  </si>
  <si>
    <t>FHDA Office of Research and Planning</t>
  </si>
  <si>
    <t>LaManque, Segovia, Barr</t>
  </si>
  <si>
    <t xml:space="preserve">12.  Language:  Are you:  monolingual (If you speak English only, skip to #17), </t>
  </si>
  <si>
    <t>Portuguese</t>
  </si>
  <si>
    <t>13.  What is your first language(s) you learned at home as a child (check all applicable).</t>
  </si>
  <si>
    <t>Survey of ESL and Developmental Courses, Fall 2001</t>
  </si>
  <si>
    <t>Multiple response combinations included:</t>
  </si>
  <si>
    <t xml:space="preserve"> a Life Goal</t>
  </si>
  <si>
    <t>To Determine</t>
  </si>
  <si>
    <t>11.  Ethnicity:  How would you describe your ethnic heritage (Choose all applicable).</t>
  </si>
  <si>
    <t>Note:  Includes 24 recodes for Dev and 25 recodes for ESL, on surveys with multiple responses.   The respondent's first selection was included in the table above.</t>
  </si>
  <si>
    <t>August 7, 2001; Final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</si>
</sst>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Times New Roman"/>
      <family val="0"/>
    </font>
    <font>
      <u val="single"/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/>
      <protection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" fontId="0" fillId="0" borderId="0" xfId="0" applyNumberForma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19">
      <alignment/>
      <protection/>
    </xf>
    <xf numFmtId="0" fontId="2" fillId="0" borderId="0" xfId="19" applyAlignment="1">
      <alignment/>
      <protection/>
    </xf>
    <xf numFmtId="0" fontId="2" fillId="0" borderId="0" xfId="19" applyFont="1" applyAlignment="1">
      <alignment/>
      <protection/>
    </xf>
    <xf numFmtId="0" fontId="2" fillId="0" borderId="0" xfId="19" applyFont="1">
      <alignment/>
      <protection/>
    </xf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16" fontId="3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REQUENC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3"/>
  <sheetViews>
    <sheetView tabSelected="1" workbookViewId="0" topLeftCell="A1">
      <selection activeCell="A166" sqref="A166"/>
    </sheetView>
  </sheetViews>
  <sheetFormatPr defaultColWidth="9.33203125" defaultRowHeight="12.75"/>
  <cols>
    <col min="1" max="3" width="8.83203125" style="0" customWidth="1"/>
    <col min="4" max="4" width="12" style="0" customWidth="1"/>
    <col min="5" max="116" width="8.83203125" style="0" customWidth="1"/>
  </cols>
  <sheetData>
    <row r="1" spans="2:6" ht="12.75">
      <c r="B1" s="23" t="s">
        <v>200</v>
      </c>
      <c r="C1" s="23"/>
      <c r="D1" s="23"/>
      <c r="E1" s="23"/>
      <c r="F1" s="23"/>
    </row>
    <row r="2" spans="2:6" ht="12.75">
      <c r="B2" s="23" t="s">
        <v>194</v>
      </c>
      <c r="C2" s="23"/>
      <c r="D2" s="23"/>
      <c r="E2" s="23"/>
      <c r="F2" s="23"/>
    </row>
    <row r="3" spans="2:6" ht="12.75">
      <c r="B3" s="23" t="s">
        <v>195</v>
      </c>
      <c r="C3" s="23"/>
      <c r="D3" s="23"/>
      <c r="E3" s="23"/>
      <c r="F3" s="23"/>
    </row>
    <row r="4" ht="12.75">
      <c r="A4" t="s">
        <v>206</v>
      </c>
    </row>
    <row r="5" ht="12.75">
      <c r="D5" t="s">
        <v>18</v>
      </c>
    </row>
    <row r="6" ht="12.75">
      <c r="D6" s="1" t="s">
        <v>19</v>
      </c>
    </row>
    <row r="7" ht="12.75">
      <c r="D7" s="1"/>
    </row>
    <row r="8" spans="5:6" ht="15" customHeight="1">
      <c r="E8" s="11" t="s">
        <v>23</v>
      </c>
      <c r="F8" s="11" t="s">
        <v>17</v>
      </c>
    </row>
    <row r="9" spans="2:6" ht="15" customHeight="1">
      <c r="B9" t="s">
        <v>170</v>
      </c>
      <c r="D9" t="s">
        <v>172</v>
      </c>
      <c r="E9">
        <v>105</v>
      </c>
      <c r="F9" s="4">
        <v>5.2</v>
      </c>
    </row>
    <row r="10" spans="4:6" ht="15" customHeight="1">
      <c r="D10" t="s">
        <v>173</v>
      </c>
      <c r="E10">
        <v>510</v>
      </c>
      <c r="F10" s="4">
        <v>25</v>
      </c>
    </row>
    <row r="11" spans="2:6" ht="15" customHeight="1">
      <c r="B11" t="s">
        <v>171</v>
      </c>
      <c r="D11" t="s">
        <v>12</v>
      </c>
      <c r="E11">
        <v>55</v>
      </c>
      <c r="F11" s="4">
        <v>2.7</v>
      </c>
    </row>
    <row r="12" spans="4:6" ht="15" customHeight="1">
      <c r="D12" t="s">
        <v>13</v>
      </c>
      <c r="E12">
        <v>65</v>
      </c>
      <c r="F12" s="4">
        <v>3.2</v>
      </c>
    </row>
    <row r="13" spans="4:6" ht="15" customHeight="1">
      <c r="D13" t="s">
        <v>14</v>
      </c>
      <c r="E13">
        <v>291</v>
      </c>
      <c r="F13" s="4">
        <v>14.3</v>
      </c>
    </row>
    <row r="14" spans="4:6" ht="15" customHeight="1">
      <c r="D14" t="s">
        <v>15</v>
      </c>
      <c r="E14">
        <v>34</v>
      </c>
      <c r="F14" s="4">
        <v>1.7</v>
      </c>
    </row>
    <row r="15" ht="15" customHeight="1">
      <c r="F15" s="4"/>
    </row>
    <row r="16" spans="4:6" ht="15" customHeight="1">
      <c r="D16" t="s">
        <v>50</v>
      </c>
      <c r="E16">
        <f>SUM(E9:E14)</f>
        <v>1060</v>
      </c>
      <c r="F16" s="4"/>
    </row>
    <row r="17" ht="15" customHeight="1"/>
    <row r="18" spans="2:6" ht="15" customHeight="1">
      <c r="B18" t="s">
        <v>25</v>
      </c>
      <c r="D18" t="s">
        <v>0</v>
      </c>
      <c r="E18">
        <v>110</v>
      </c>
      <c r="F18" s="4">
        <v>5.4</v>
      </c>
    </row>
    <row r="19" spans="2:6" ht="15" customHeight="1">
      <c r="B19" t="s">
        <v>171</v>
      </c>
      <c r="D19" t="s">
        <v>1</v>
      </c>
      <c r="E19">
        <v>106</v>
      </c>
      <c r="F19" s="4">
        <v>5.2</v>
      </c>
    </row>
    <row r="20" spans="4:6" ht="15" customHeight="1">
      <c r="D20" t="s">
        <v>2</v>
      </c>
      <c r="E20">
        <v>57</v>
      </c>
      <c r="F20" s="4">
        <v>2.8</v>
      </c>
    </row>
    <row r="21" spans="4:6" ht="15" customHeight="1">
      <c r="D21" t="s">
        <v>3</v>
      </c>
      <c r="E21">
        <v>87</v>
      </c>
      <c r="F21" s="4">
        <v>4.3</v>
      </c>
    </row>
    <row r="22" spans="4:6" ht="15" customHeight="1">
      <c r="D22" t="s">
        <v>4</v>
      </c>
      <c r="E22">
        <v>169</v>
      </c>
      <c r="F22" s="4">
        <v>8.3</v>
      </c>
    </row>
    <row r="23" spans="4:6" ht="15" customHeight="1">
      <c r="D23" t="s">
        <v>5</v>
      </c>
      <c r="E23">
        <v>15</v>
      </c>
      <c r="F23" s="4">
        <v>0.7</v>
      </c>
    </row>
    <row r="24" spans="4:6" ht="15" customHeight="1">
      <c r="D24" t="s">
        <v>6</v>
      </c>
      <c r="E24">
        <v>102</v>
      </c>
      <c r="F24" s="4">
        <v>5</v>
      </c>
    </row>
    <row r="25" spans="4:6" ht="15" customHeight="1">
      <c r="D25" t="s">
        <v>7</v>
      </c>
      <c r="E25">
        <v>48</v>
      </c>
      <c r="F25" s="4">
        <v>2.4</v>
      </c>
    </row>
    <row r="26" spans="4:6" ht="15" customHeight="1">
      <c r="D26" t="s">
        <v>8</v>
      </c>
      <c r="E26">
        <v>81</v>
      </c>
      <c r="F26" s="4">
        <v>4</v>
      </c>
    </row>
    <row r="27" spans="4:6" ht="15" customHeight="1">
      <c r="D27" t="s">
        <v>9</v>
      </c>
      <c r="E27">
        <v>97</v>
      </c>
      <c r="F27" s="4">
        <v>4.8</v>
      </c>
    </row>
    <row r="28" spans="4:6" ht="15" customHeight="1">
      <c r="D28" t="s">
        <v>10</v>
      </c>
      <c r="E28">
        <v>41</v>
      </c>
      <c r="F28" s="4">
        <v>2</v>
      </c>
    </row>
    <row r="29" spans="4:6" ht="15" customHeight="1">
      <c r="D29" t="s">
        <v>11</v>
      </c>
      <c r="E29">
        <v>65</v>
      </c>
      <c r="F29" s="4">
        <v>3.2</v>
      </c>
    </row>
    <row r="30" ht="15" customHeight="1">
      <c r="F30" s="4"/>
    </row>
    <row r="31" spans="4:6" ht="15" customHeight="1">
      <c r="D31" t="s">
        <v>51</v>
      </c>
      <c r="E31">
        <f>SUM(E18:E29)</f>
        <v>978</v>
      </c>
      <c r="F31" s="4"/>
    </row>
    <row r="32" ht="15" customHeight="1">
      <c r="F32" s="4"/>
    </row>
    <row r="33" spans="4:6" ht="15" customHeight="1">
      <c r="D33" t="s">
        <v>16</v>
      </c>
      <c r="E33">
        <v>2038</v>
      </c>
      <c r="F33" s="4">
        <v>100</v>
      </c>
    </row>
    <row r="34" ht="15" customHeight="1"/>
    <row r="35" ht="15" customHeight="1"/>
    <row r="36" ht="15" customHeight="1">
      <c r="B36" t="s">
        <v>26</v>
      </c>
    </row>
    <row r="37" ht="15" customHeight="1">
      <c r="B37" s="1" t="s">
        <v>22</v>
      </c>
    </row>
    <row r="38" ht="15" customHeight="1"/>
    <row r="39" spans="2:7" ht="15" customHeight="1">
      <c r="B39" s="23" t="s">
        <v>20</v>
      </c>
      <c r="C39" s="23"/>
      <c r="D39" s="23" t="s">
        <v>21</v>
      </c>
      <c r="E39" s="23"/>
      <c r="F39" s="23" t="s">
        <v>16</v>
      </c>
      <c r="G39" s="23"/>
    </row>
    <row r="40" spans="2:7" ht="15" customHeight="1">
      <c r="B40" s="11" t="s">
        <v>23</v>
      </c>
      <c r="C40" s="11" t="s">
        <v>17</v>
      </c>
      <c r="D40" s="11" t="s">
        <v>23</v>
      </c>
      <c r="E40" s="11" t="s">
        <v>17</v>
      </c>
      <c r="F40" s="11" t="s">
        <v>23</v>
      </c>
      <c r="G40" s="11" t="s">
        <v>17</v>
      </c>
    </row>
    <row r="41" spans="1:7" ht="15" customHeight="1">
      <c r="A41" t="s">
        <v>24</v>
      </c>
      <c r="B41">
        <v>487</v>
      </c>
      <c r="C41" s="2">
        <f>B41/F41</f>
        <v>0.47189922480620156</v>
      </c>
      <c r="D41">
        <v>545</v>
      </c>
      <c r="E41" s="2">
        <f>D41/F41</f>
        <v>0.5281007751937985</v>
      </c>
      <c r="F41">
        <v>1032</v>
      </c>
      <c r="G41" s="2">
        <f>C41+E41</f>
        <v>1</v>
      </c>
    </row>
    <row r="42" spans="1:9" ht="15" customHeight="1">
      <c r="A42" t="s">
        <v>25</v>
      </c>
      <c r="B42">
        <v>327</v>
      </c>
      <c r="C42" s="2">
        <f>B42/F42</f>
        <v>0.3504823151125402</v>
      </c>
      <c r="D42">
        <v>606</v>
      </c>
      <c r="E42" s="2">
        <f>D42/F42</f>
        <v>0.6495176848874598</v>
      </c>
      <c r="F42">
        <v>933</v>
      </c>
      <c r="G42" s="2">
        <f>C42+E42</f>
        <v>1</v>
      </c>
      <c r="I42" s="2"/>
    </row>
    <row r="43" ht="15" customHeight="1"/>
    <row r="44" ht="15" customHeight="1"/>
    <row r="45" ht="15" customHeight="1">
      <c r="B45" t="s">
        <v>27</v>
      </c>
    </row>
    <row r="46" ht="15" customHeight="1">
      <c r="B46" s="1" t="s">
        <v>28</v>
      </c>
    </row>
    <row r="47" ht="15" customHeight="1"/>
    <row r="48" spans="2:15" ht="15" customHeight="1">
      <c r="B48" s="24" t="s">
        <v>29</v>
      </c>
      <c r="C48" s="24"/>
      <c r="D48" s="24" t="s">
        <v>30</v>
      </c>
      <c r="E48" s="24"/>
      <c r="F48" s="24" t="s">
        <v>31</v>
      </c>
      <c r="G48" s="24"/>
      <c r="H48" s="24" t="s">
        <v>32</v>
      </c>
      <c r="I48" s="24"/>
      <c r="J48" s="24" t="s">
        <v>33</v>
      </c>
      <c r="K48" s="24"/>
      <c r="L48" s="24" t="s">
        <v>34</v>
      </c>
      <c r="M48" s="24"/>
      <c r="N48" s="23" t="s">
        <v>16</v>
      </c>
      <c r="O48" s="23"/>
    </row>
    <row r="49" spans="2:15" ht="15" customHeight="1">
      <c r="B49" s="11" t="s">
        <v>23</v>
      </c>
      <c r="C49" s="11" t="s">
        <v>17</v>
      </c>
      <c r="D49" s="11" t="s">
        <v>23</v>
      </c>
      <c r="E49" s="11" t="s">
        <v>17</v>
      </c>
      <c r="F49" s="11" t="s">
        <v>23</v>
      </c>
      <c r="G49" s="11" t="s">
        <v>17</v>
      </c>
      <c r="H49" s="11" t="s">
        <v>23</v>
      </c>
      <c r="I49" s="11" t="s">
        <v>17</v>
      </c>
      <c r="J49" s="11" t="s">
        <v>23</v>
      </c>
      <c r="K49" s="11" t="s">
        <v>17</v>
      </c>
      <c r="L49" s="11" t="s">
        <v>23</v>
      </c>
      <c r="M49" s="11" t="s">
        <v>17</v>
      </c>
      <c r="N49" s="11" t="s">
        <v>23</v>
      </c>
      <c r="O49" s="11" t="s">
        <v>17</v>
      </c>
    </row>
    <row r="50" spans="1:15" ht="15" customHeight="1">
      <c r="A50" t="s">
        <v>24</v>
      </c>
      <c r="B50">
        <v>90</v>
      </c>
      <c r="C50" s="2">
        <f>B50/N50</f>
        <v>0.08763388510223953</v>
      </c>
      <c r="D50">
        <v>850</v>
      </c>
      <c r="E50" s="2">
        <f>D50/N50</f>
        <v>0.8276533592989289</v>
      </c>
      <c r="F50">
        <v>66</v>
      </c>
      <c r="G50" s="2">
        <f>F50/N50</f>
        <v>0.06426484907497566</v>
      </c>
      <c r="H50">
        <v>16</v>
      </c>
      <c r="I50" s="2">
        <f>H50/N50</f>
        <v>0.01557935735150925</v>
      </c>
      <c r="J50">
        <v>5</v>
      </c>
      <c r="K50" s="2">
        <f>J50/N50</f>
        <v>0.004868549172346641</v>
      </c>
      <c r="L50">
        <v>0</v>
      </c>
      <c r="M50" s="2">
        <f>L50/N50</f>
        <v>0</v>
      </c>
      <c r="N50">
        <v>1027</v>
      </c>
      <c r="O50" s="2">
        <f>C50+E50+G50+I50+K50+M50</f>
        <v>1</v>
      </c>
    </row>
    <row r="51" spans="1:15" ht="15" customHeight="1">
      <c r="A51" t="s">
        <v>25</v>
      </c>
      <c r="B51">
        <v>24</v>
      </c>
      <c r="C51" s="2">
        <f>B51/N51</f>
        <v>0.025668449197860963</v>
      </c>
      <c r="D51">
        <v>392</v>
      </c>
      <c r="E51" s="2">
        <f>D51/N51</f>
        <v>0.4192513368983957</v>
      </c>
      <c r="F51">
        <v>306</v>
      </c>
      <c r="G51" s="2">
        <f>F51/N51</f>
        <v>0.32727272727272727</v>
      </c>
      <c r="H51">
        <v>159</v>
      </c>
      <c r="I51" s="2">
        <f>H51/N51</f>
        <v>0.17005347593582887</v>
      </c>
      <c r="J51">
        <v>50</v>
      </c>
      <c r="K51" s="2">
        <f>J51/N51</f>
        <v>0.053475935828877004</v>
      </c>
      <c r="L51">
        <v>4</v>
      </c>
      <c r="M51" s="2">
        <f>L51/N51</f>
        <v>0.0042780748663101605</v>
      </c>
      <c r="N51">
        <v>935</v>
      </c>
      <c r="O51" s="2">
        <f>C51+E51+G51+I51+K51+M51</f>
        <v>1</v>
      </c>
    </row>
    <row r="52" spans="3:15" ht="15" customHeight="1">
      <c r="C52" s="2"/>
      <c r="E52" s="2"/>
      <c r="G52" s="2"/>
      <c r="I52" s="2"/>
      <c r="K52" s="2"/>
      <c r="M52" s="2"/>
      <c r="O52" s="2"/>
    </row>
    <row r="53" spans="3:15" ht="15" customHeight="1">
      <c r="C53" s="2"/>
      <c r="E53" s="2"/>
      <c r="G53" s="2"/>
      <c r="I53" s="2"/>
      <c r="K53" s="2"/>
      <c r="M53" s="2"/>
      <c r="O53" s="2"/>
    </row>
    <row r="54" ht="15" customHeight="1">
      <c r="B54" t="s">
        <v>35</v>
      </c>
    </row>
    <row r="55" ht="15" customHeight="1">
      <c r="B55" s="1" t="s">
        <v>81</v>
      </c>
    </row>
    <row r="56" ht="15" customHeight="1">
      <c r="B56" s="21" t="s">
        <v>176</v>
      </c>
    </row>
    <row r="57" ht="15" customHeight="1">
      <c r="B57" s="21"/>
    </row>
    <row r="58" spans="2:13" ht="15" customHeight="1">
      <c r="B58" s="24" t="s">
        <v>82</v>
      </c>
      <c r="C58" s="24"/>
      <c r="D58" s="25" t="s">
        <v>83</v>
      </c>
      <c r="E58" s="25"/>
      <c r="F58" s="25" t="s">
        <v>84</v>
      </c>
      <c r="G58" s="25"/>
      <c r="H58" s="24" t="s">
        <v>85</v>
      </c>
      <c r="I58" s="24"/>
      <c r="J58" s="24" t="s">
        <v>86</v>
      </c>
      <c r="K58" s="24"/>
      <c r="L58" s="23" t="s">
        <v>16</v>
      </c>
      <c r="M58" s="23"/>
    </row>
    <row r="59" spans="2:13" ht="15" customHeight="1">
      <c r="B59" s="11" t="s">
        <v>23</v>
      </c>
      <c r="C59" s="11" t="s">
        <v>17</v>
      </c>
      <c r="D59" s="11" t="s">
        <v>23</v>
      </c>
      <c r="E59" s="11" t="s">
        <v>17</v>
      </c>
      <c r="F59" s="11" t="s">
        <v>23</v>
      </c>
      <c r="G59" s="11" t="s">
        <v>17</v>
      </c>
      <c r="H59" s="11" t="s">
        <v>23</v>
      </c>
      <c r="I59" s="11" t="s">
        <v>17</v>
      </c>
      <c r="J59" s="11" t="s">
        <v>23</v>
      </c>
      <c r="K59" s="11" t="s">
        <v>17</v>
      </c>
      <c r="L59" s="11" t="s">
        <v>23</v>
      </c>
      <c r="M59" s="11" t="s">
        <v>17</v>
      </c>
    </row>
    <row r="60" spans="1:13" ht="15" customHeight="1">
      <c r="A60" t="s">
        <v>24</v>
      </c>
      <c r="B60">
        <v>41</v>
      </c>
      <c r="C60" s="2">
        <f>B60/L60</f>
        <v>0.040674603174603176</v>
      </c>
      <c r="D60">
        <v>122</v>
      </c>
      <c r="E60" s="2">
        <f>D60/L60</f>
        <v>0.12103174603174603</v>
      </c>
      <c r="F60">
        <v>522</v>
      </c>
      <c r="G60" s="2">
        <f>F60/L60</f>
        <v>0.5178571428571429</v>
      </c>
      <c r="H60">
        <v>277</v>
      </c>
      <c r="I60" s="2">
        <f>H60/L60</f>
        <v>0.2748015873015873</v>
      </c>
      <c r="J60">
        <v>46</v>
      </c>
      <c r="K60" s="2">
        <f>J60/L60</f>
        <v>0.04563492063492063</v>
      </c>
      <c r="L60">
        <f>B60+D60+F60+H60+J60</f>
        <v>1008</v>
      </c>
      <c r="M60" s="2">
        <f>C60+E60+G60+I60+K60</f>
        <v>1</v>
      </c>
    </row>
    <row r="61" spans="1:13" ht="15" customHeight="1">
      <c r="A61" t="s">
        <v>25</v>
      </c>
      <c r="B61">
        <v>114</v>
      </c>
      <c r="C61" s="2">
        <f>B61/L61</f>
        <v>0.12364425162689804</v>
      </c>
      <c r="D61">
        <v>285</v>
      </c>
      <c r="E61" s="2">
        <f>D61/L61</f>
        <v>0.3091106290672451</v>
      </c>
      <c r="F61">
        <v>371</v>
      </c>
      <c r="G61" s="2">
        <f>F61/L61</f>
        <v>0.40238611713665945</v>
      </c>
      <c r="H61">
        <v>126</v>
      </c>
      <c r="I61" s="2">
        <f>H61/L61</f>
        <v>0.13665943600867678</v>
      </c>
      <c r="J61">
        <v>26</v>
      </c>
      <c r="K61" s="2">
        <f>J61/L61</f>
        <v>0.028199566160520606</v>
      </c>
      <c r="L61">
        <f>B61+D61+F61+H61+J61</f>
        <v>922</v>
      </c>
      <c r="M61" s="2">
        <f>C61+E61+G61+I61+K61</f>
        <v>1</v>
      </c>
    </row>
    <row r="62" ht="15" customHeight="1"/>
    <row r="63" ht="15" customHeight="1"/>
    <row r="64" ht="15" customHeight="1">
      <c r="B64" t="s">
        <v>43</v>
      </c>
    </row>
    <row r="65" ht="15" customHeight="1">
      <c r="B65" s="1" t="s">
        <v>36</v>
      </c>
    </row>
    <row r="66" ht="15" customHeight="1">
      <c r="B66" s="21" t="s">
        <v>177</v>
      </c>
    </row>
    <row r="67" ht="15" customHeight="1">
      <c r="B67" s="21"/>
    </row>
    <row r="68" spans="2:15" ht="15" customHeight="1">
      <c r="B68" s="23" t="s">
        <v>37</v>
      </c>
      <c r="C68" s="23"/>
      <c r="D68" s="25" t="s">
        <v>38</v>
      </c>
      <c r="E68" s="25"/>
      <c r="F68" s="25" t="s">
        <v>39</v>
      </c>
      <c r="G68" s="25"/>
      <c r="H68" s="24" t="s">
        <v>40</v>
      </c>
      <c r="I68" s="24"/>
      <c r="J68" s="24" t="s">
        <v>42</v>
      </c>
      <c r="K68" s="24"/>
      <c r="L68" s="24" t="s">
        <v>41</v>
      </c>
      <c r="M68" s="24"/>
      <c r="N68" s="23" t="s">
        <v>16</v>
      </c>
      <c r="O68" s="23"/>
    </row>
    <row r="69" spans="2:15" ht="15" customHeight="1">
      <c r="B69" s="11" t="s">
        <v>23</v>
      </c>
      <c r="C69" s="11" t="s">
        <v>17</v>
      </c>
      <c r="D69" s="11" t="s">
        <v>23</v>
      </c>
      <c r="E69" s="11" t="s">
        <v>17</v>
      </c>
      <c r="F69" s="11" t="s">
        <v>23</v>
      </c>
      <c r="G69" s="11" t="s">
        <v>17</v>
      </c>
      <c r="H69" s="11" t="s">
        <v>23</v>
      </c>
      <c r="I69" s="11" t="s">
        <v>17</v>
      </c>
      <c r="J69" s="11" t="s">
        <v>23</v>
      </c>
      <c r="K69" s="11" t="s">
        <v>17</v>
      </c>
      <c r="L69" s="11" t="s">
        <v>23</v>
      </c>
      <c r="M69" s="11" t="s">
        <v>17</v>
      </c>
      <c r="N69" s="11" t="s">
        <v>23</v>
      </c>
      <c r="O69" s="11" t="s">
        <v>17</v>
      </c>
    </row>
    <row r="70" spans="1:15" ht="15" customHeight="1">
      <c r="A70" t="s">
        <v>24</v>
      </c>
      <c r="B70">
        <v>389</v>
      </c>
      <c r="C70" s="2">
        <f>B70/N70</f>
        <v>0.37877312560856863</v>
      </c>
      <c r="D70">
        <v>90</v>
      </c>
      <c r="E70" s="2">
        <f>D70/N70</f>
        <v>0.08763388510223953</v>
      </c>
      <c r="F70">
        <v>216</v>
      </c>
      <c r="G70" s="2">
        <f>F70/N70</f>
        <v>0.2103213242453749</v>
      </c>
      <c r="H70">
        <v>161</v>
      </c>
      <c r="I70" s="2">
        <f>H70/N70</f>
        <v>0.15676728334956183</v>
      </c>
      <c r="J70">
        <v>134</v>
      </c>
      <c r="K70" s="2">
        <f>J70/N70</f>
        <v>0.13047711781888996</v>
      </c>
      <c r="L70">
        <v>37</v>
      </c>
      <c r="M70" s="2">
        <f>L70/N70</f>
        <v>0.03602726387536514</v>
      </c>
      <c r="N70">
        <v>1027</v>
      </c>
      <c r="O70" s="2">
        <f>C70+E70+G70+I70+K70+M70</f>
        <v>0.9999999999999999</v>
      </c>
    </row>
    <row r="71" spans="1:15" ht="15" customHeight="1">
      <c r="A71" t="s">
        <v>25</v>
      </c>
      <c r="B71">
        <v>528</v>
      </c>
      <c r="C71" s="2">
        <f>B71/N71</f>
        <v>0.5653104925053534</v>
      </c>
      <c r="D71">
        <v>65</v>
      </c>
      <c r="E71" s="2">
        <f>D71/N71</f>
        <v>0.069593147751606</v>
      </c>
      <c r="F71">
        <v>106</v>
      </c>
      <c r="G71" s="2">
        <f>F71/N71</f>
        <v>0.11349036402569593</v>
      </c>
      <c r="H71">
        <v>68</v>
      </c>
      <c r="I71" s="2">
        <f>H71/N71</f>
        <v>0.0728051391862955</v>
      </c>
      <c r="J71">
        <v>110</v>
      </c>
      <c r="K71" s="2">
        <f>J71/N71</f>
        <v>0.11777301927194861</v>
      </c>
      <c r="L71">
        <v>57</v>
      </c>
      <c r="M71" s="2">
        <f>L71/N71</f>
        <v>0.061027837259100645</v>
      </c>
      <c r="N71">
        <v>934</v>
      </c>
      <c r="O71" s="2">
        <f>C71+E71+G71+I71+K71+M71</f>
        <v>1</v>
      </c>
    </row>
    <row r="72" ht="15" customHeight="1"/>
    <row r="73" ht="15" customHeight="1"/>
    <row r="74" ht="15" customHeight="1">
      <c r="B74" t="s">
        <v>160</v>
      </c>
    </row>
    <row r="75" spans="2:19" ht="15" customHeight="1">
      <c r="B75" s="22" t="s">
        <v>193</v>
      </c>
      <c r="S75" s="1"/>
    </row>
    <row r="76" ht="15" customHeight="1"/>
    <row r="77" ht="15" customHeight="1"/>
    <row r="78" spans="4:33" ht="15" customHeight="1">
      <c r="D78" s="23" t="s">
        <v>24</v>
      </c>
      <c r="E78" s="23"/>
      <c r="F78" s="23" t="s">
        <v>24</v>
      </c>
      <c r="G78" s="23"/>
      <c r="H78" s="11"/>
      <c r="I78" s="23" t="s">
        <v>25</v>
      </c>
      <c r="J78" s="23"/>
      <c r="K78" s="23" t="s">
        <v>25</v>
      </c>
      <c r="L78" s="23"/>
      <c r="T78" s="8"/>
      <c r="U78" s="8"/>
      <c r="V78" s="10"/>
      <c r="W78" s="8"/>
      <c r="X78" s="10"/>
      <c r="Y78" s="8"/>
      <c r="Z78" s="9"/>
      <c r="AA78" s="8"/>
      <c r="AB78" s="9"/>
      <c r="AC78" s="8"/>
      <c r="AD78" s="9"/>
      <c r="AE78" s="8"/>
      <c r="AF78" s="8"/>
      <c r="AG78" s="8"/>
    </row>
    <row r="79" spans="4:33" ht="15" customHeight="1">
      <c r="D79" s="23" t="s">
        <v>20</v>
      </c>
      <c r="E79" s="23"/>
      <c r="F79" s="23" t="s">
        <v>21</v>
      </c>
      <c r="G79" s="23"/>
      <c r="H79" s="11"/>
      <c r="I79" s="23" t="s">
        <v>20</v>
      </c>
      <c r="J79" s="23"/>
      <c r="K79" s="23" t="s">
        <v>21</v>
      </c>
      <c r="L79" s="23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4:33" ht="15" customHeight="1">
      <c r="D80" s="11" t="s">
        <v>23</v>
      </c>
      <c r="E80" s="11" t="s">
        <v>17</v>
      </c>
      <c r="F80" s="11" t="s">
        <v>23</v>
      </c>
      <c r="G80" s="11" t="s">
        <v>17</v>
      </c>
      <c r="H80" s="11"/>
      <c r="I80" s="11" t="s">
        <v>23</v>
      </c>
      <c r="J80" s="11" t="s">
        <v>17</v>
      </c>
      <c r="K80" s="11" t="s">
        <v>23</v>
      </c>
      <c r="L80" s="11" t="s">
        <v>17</v>
      </c>
      <c r="U80" s="2"/>
      <c r="W80" s="2"/>
      <c r="Y80" s="2"/>
      <c r="AA80" s="2"/>
      <c r="AC80" s="2"/>
      <c r="AE80" s="2"/>
      <c r="AG80" s="2"/>
    </row>
    <row r="81" spans="2:33" ht="15" customHeight="1">
      <c r="B81" t="s">
        <v>37</v>
      </c>
      <c r="D81">
        <v>210</v>
      </c>
      <c r="E81" s="2">
        <f>D81/D87</f>
        <v>0.44025157232704404</v>
      </c>
      <c r="F81">
        <v>177</v>
      </c>
      <c r="G81" s="2">
        <f>F81/F87</f>
        <v>0.33146067415730335</v>
      </c>
      <c r="I81">
        <v>158</v>
      </c>
      <c r="J81" s="2">
        <f>I81/I87</f>
        <v>0.4876543209876543</v>
      </c>
      <c r="K81">
        <v>365</v>
      </c>
      <c r="L81" s="2">
        <f>K81/K87</f>
        <v>0.6186440677966102</v>
      </c>
      <c r="U81" s="2"/>
      <c r="W81" s="2"/>
      <c r="Y81" s="2"/>
      <c r="AA81" s="2"/>
      <c r="AC81" s="2"/>
      <c r="AE81" s="2"/>
      <c r="AG81" s="2"/>
    </row>
    <row r="82" spans="2:12" ht="15" customHeight="1">
      <c r="B82" s="3" t="s">
        <v>38</v>
      </c>
      <c r="D82">
        <v>35</v>
      </c>
      <c r="E82" s="2">
        <f>D82/D87</f>
        <v>0.07337526205450734</v>
      </c>
      <c r="F82">
        <v>53</v>
      </c>
      <c r="G82" s="2">
        <f>F82/F87</f>
        <v>0.09925093632958802</v>
      </c>
      <c r="I82">
        <v>24</v>
      </c>
      <c r="J82" s="2">
        <f>I82/I87</f>
        <v>0.07407407407407407</v>
      </c>
      <c r="K82">
        <v>39</v>
      </c>
      <c r="L82" s="2">
        <f>K82/K87</f>
        <v>0.06610169491525424</v>
      </c>
    </row>
    <row r="83" spans="2:33" ht="15" customHeight="1">
      <c r="B83" s="3" t="s">
        <v>39</v>
      </c>
      <c r="D83">
        <v>76</v>
      </c>
      <c r="E83" s="2">
        <f>D83/D87</f>
        <v>0.15932914046121593</v>
      </c>
      <c r="F83">
        <v>132</v>
      </c>
      <c r="G83" s="2">
        <f>F83/F87</f>
        <v>0.24719101123595505</v>
      </c>
      <c r="I83">
        <v>37</v>
      </c>
      <c r="J83" s="2">
        <f>I83/I87</f>
        <v>0.11419753086419752</v>
      </c>
      <c r="K83">
        <v>67</v>
      </c>
      <c r="L83" s="2">
        <f>K83/K87</f>
        <v>0.1135593220338983</v>
      </c>
      <c r="U83" s="2"/>
      <c r="W83" s="2"/>
      <c r="Y83" s="2"/>
      <c r="AA83" s="2"/>
      <c r="AC83" s="2"/>
      <c r="AE83" s="2"/>
      <c r="AG83" s="2"/>
    </row>
    <row r="84" spans="2:33" ht="15" customHeight="1">
      <c r="B84" s="3" t="s">
        <v>40</v>
      </c>
      <c r="D84">
        <v>78</v>
      </c>
      <c r="E84" s="2">
        <f>D84/D87</f>
        <v>0.16352201257861634</v>
      </c>
      <c r="F84">
        <v>80</v>
      </c>
      <c r="G84" s="2">
        <f>F84/F87</f>
        <v>0.149812734082397</v>
      </c>
      <c r="I84">
        <v>34</v>
      </c>
      <c r="J84" s="2">
        <f>I84/I87</f>
        <v>0.10493827160493827</v>
      </c>
      <c r="K84">
        <v>29</v>
      </c>
      <c r="L84" s="2">
        <f>K84/K87</f>
        <v>0.04915254237288136</v>
      </c>
      <c r="U84" s="2"/>
      <c r="W84" s="2"/>
      <c r="Y84" s="2"/>
      <c r="AA84" s="2"/>
      <c r="AC84" s="2"/>
      <c r="AE84" s="2"/>
      <c r="AG84" s="2"/>
    </row>
    <row r="85" spans="2:30" ht="15" customHeight="1">
      <c r="B85" t="s">
        <v>42</v>
      </c>
      <c r="D85">
        <v>56</v>
      </c>
      <c r="E85" s="2">
        <f>D85/D87</f>
        <v>0.11740041928721175</v>
      </c>
      <c r="F85">
        <v>77</v>
      </c>
      <c r="G85" s="2">
        <f>F85/F87</f>
        <v>0.1441947565543071</v>
      </c>
      <c r="I85">
        <v>42</v>
      </c>
      <c r="J85" s="2">
        <f>I85/I87</f>
        <v>0.12962962962962962</v>
      </c>
      <c r="K85">
        <v>66</v>
      </c>
      <c r="L85" s="2">
        <f>K85/K87</f>
        <v>0.11186440677966102</v>
      </c>
      <c r="W85" s="2"/>
      <c r="Y85" s="2"/>
      <c r="AB85" s="2"/>
      <c r="AD85" s="2"/>
    </row>
    <row r="86" spans="2:30" ht="15" customHeight="1">
      <c r="B86" s="3" t="s">
        <v>41</v>
      </c>
      <c r="D86">
        <v>22</v>
      </c>
      <c r="E86" s="2">
        <f>D86/D87</f>
        <v>0.04612159329140461</v>
      </c>
      <c r="F86">
        <v>15</v>
      </c>
      <c r="G86" s="2">
        <f>F86/F87</f>
        <v>0.028089887640449437</v>
      </c>
      <c r="I86">
        <v>29</v>
      </c>
      <c r="J86" s="2">
        <f>I86/I87</f>
        <v>0.08950617283950617</v>
      </c>
      <c r="K86">
        <v>24</v>
      </c>
      <c r="L86" s="2">
        <f>K86/K87</f>
        <v>0.04067796610169491</v>
      </c>
      <c r="T86" s="3"/>
      <c r="W86" s="2"/>
      <c r="Y86" s="2"/>
      <c r="AB86" s="2"/>
      <c r="AD86" s="2"/>
    </row>
    <row r="87" spans="2:30" ht="15" customHeight="1">
      <c r="B87" t="s">
        <v>16</v>
      </c>
      <c r="D87">
        <v>477</v>
      </c>
      <c r="E87" s="2">
        <f>D87/D87</f>
        <v>1</v>
      </c>
      <c r="F87">
        <v>534</v>
      </c>
      <c r="G87" s="2">
        <f>F87/F87</f>
        <v>1</v>
      </c>
      <c r="I87">
        <v>324</v>
      </c>
      <c r="J87" s="2">
        <f>I87/I87</f>
        <v>1</v>
      </c>
      <c r="K87">
        <v>590</v>
      </c>
      <c r="L87" s="2">
        <f>K87/K87</f>
        <v>1</v>
      </c>
      <c r="W87" s="2"/>
      <c r="Y87" s="2"/>
      <c r="AB87" s="2"/>
      <c r="AD87" s="2"/>
    </row>
    <row r="88" spans="5:12" ht="15" customHeight="1">
      <c r="E88" s="2"/>
      <c r="G88" s="2"/>
      <c r="J88" s="2"/>
      <c r="L88" s="2"/>
    </row>
    <row r="89" spans="5:12" ht="15" customHeight="1">
      <c r="E89" s="2"/>
      <c r="G89" s="2"/>
      <c r="J89" s="2"/>
      <c r="L89" s="2"/>
    </row>
    <row r="90" ht="15" customHeight="1">
      <c r="B90" t="s">
        <v>52</v>
      </c>
    </row>
    <row r="91" ht="15" customHeight="1">
      <c r="B91" s="1" t="s">
        <v>88</v>
      </c>
    </row>
    <row r="92" ht="15" customHeight="1">
      <c r="B92" s="7" t="s">
        <v>185</v>
      </c>
    </row>
    <row r="93" ht="15" customHeight="1">
      <c r="B93" s="7" t="s">
        <v>186</v>
      </c>
    </row>
    <row r="94" ht="15" customHeight="1">
      <c r="B94" s="17"/>
    </row>
    <row r="95" spans="2:13" ht="15" customHeight="1">
      <c r="B95" s="24" t="s">
        <v>82</v>
      </c>
      <c r="C95" s="24"/>
      <c r="D95" s="25" t="s">
        <v>83</v>
      </c>
      <c r="E95" s="25"/>
      <c r="F95" s="25" t="s">
        <v>84</v>
      </c>
      <c r="G95" s="25"/>
      <c r="H95" s="24" t="s">
        <v>85</v>
      </c>
      <c r="I95" s="24"/>
      <c r="J95" s="24" t="s">
        <v>89</v>
      </c>
      <c r="K95" s="24"/>
      <c r="L95" s="13" t="s">
        <v>16</v>
      </c>
      <c r="M95" s="11"/>
    </row>
    <row r="96" spans="2:13" ht="15" customHeight="1">
      <c r="B96" s="11" t="s">
        <v>23</v>
      </c>
      <c r="C96" s="11" t="s">
        <v>17</v>
      </c>
      <c r="D96" s="11" t="s">
        <v>23</v>
      </c>
      <c r="E96" s="11" t="s">
        <v>17</v>
      </c>
      <c r="F96" s="11" t="s">
        <v>23</v>
      </c>
      <c r="G96" s="11" t="s">
        <v>17</v>
      </c>
      <c r="H96" s="11" t="s">
        <v>23</v>
      </c>
      <c r="I96" s="11" t="s">
        <v>17</v>
      </c>
      <c r="J96" s="11" t="s">
        <v>23</v>
      </c>
      <c r="K96" s="11" t="s">
        <v>17</v>
      </c>
      <c r="L96" s="11" t="s">
        <v>23</v>
      </c>
      <c r="M96" s="11" t="s">
        <v>17</v>
      </c>
    </row>
    <row r="97" spans="1:13" ht="15" customHeight="1">
      <c r="A97" t="s">
        <v>24</v>
      </c>
      <c r="B97">
        <v>411</v>
      </c>
      <c r="C97" s="2">
        <f>B97/L97</f>
        <v>0.40333660451422965</v>
      </c>
      <c r="D97">
        <v>293</v>
      </c>
      <c r="E97" s="2">
        <f>D97/L97</f>
        <v>0.2875368007850834</v>
      </c>
      <c r="F97">
        <v>177</v>
      </c>
      <c r="G97" s="2">
        <f>F97/L97</f>
        <v>0.17369970559371933</v>
      </c>
      <c r="H97">
        <v>66</v>
      </c>
      <c r="I97" s="2">
        <f>H97/L97</f>
        <v>0.0647693817468106</v>
      </c>
      <c r="J97">
        <v>72</v>
      </c>
      <c r="K97" s="2">
        <f>J97/L97</f>
        <v>0.07065750736015702</v>
      </c>
      <c r="L97">
        <f>B97+D97+F97+H97+J97</f>
        <v>1019</v>
      </c>
      <c r="M97" s="2">
        <f>C97+E97+G97+I97+K97</f>
        <v>1</v>
      </c>
    </row>
    <row r="98" spans="1:13" ht="15" customHeight="1">
      <c r="A98" t="s">
        <v>25</v>
      </c>
      <c r="B98">
        <v>461</v>
      </c>
      <c r="C98" s="2">
        <f>B98/L98</f>
        <v>0.5060373216245884</v>
      </c>
      <c r="D98">
        <v>190</v>
      </c>
      <c r="E98" s="2">
        <f>D98/L98</f>
        <v>0.20856201975850713</v>
      </c>
      <c r="F98">
        <v>90</v>
      </c>
      <c r="G98" s="2">
        <f>F98/L98</f>
        <v>0.09879253567508232</v>
      </c>
      <c r="H98">
        <v>70</v>
      </c>
      <c r="I98" s="2">
        <f>H98/L98</f>
        <v>0.07683863885839737</v>
      </c>
      <c r="J98">
        <v>100</v>
      </c>
      <c r="K98" s="2">
        <f>J98/L98</f>
        <v>0.10976948408342481</v>
      </c>
      <c r="L98">
        <f>B98+D98+F98+H98+J98</f>
        <v>911</v>
      </c>
      <c r="M98" s="2">
        <f>+C98+E98+G98+I98+K98</f>
        <v>1</v>
      </c>
    </row>
    <row r="99" spans="5:12" ht="15" customHeight="1">
      <c r="E99" s="2"/>
      <c r="G99" s="2"/>
      <c r="J99" s="2"/>
      <c r="L99" s="2"/>
    </row>
    <row r="100" spans="5:12" ht="15" customHeight="1">
      <c r="E100" s="2"/>
      <c r="G100" s="2"/>
      <c r="J100" s="2"/>
      <c r="L100" s="2"/>
    </row>
    <row r="101" ht="15" customHeight="1">
      <c r="B101" t="s">
        <v>60</v>
      </c>
    </row>
    <row r="102" ht="15" customHeight="1">
      <c r="B102" s="1" t="s">
        <v>44</v>
      </c>
    </row>
    <row r="103" ht="15" customHeight="1">
      <c r="B103" s="21" t="s">
        <v>178</v>
      </c>
    </row>
    <row r="104" ht="15" customHeight="1">
      <c r="B104" s="19"/>
    </row>
    <row r="105" spans="2:13" ht="15" customHeight="1">
      <c r="B105" s="23" t="s">
        <v>45</v>
      </c>
      <c r="C105" s="23"/>
      <c r="D105" s="25" t="s">
        <v>46</v>
      </c>
      <c r="E105" s="25"/>
      <c r="F105" s="25" t="s">
        <v>47</v>
      </c>
      <c r="G105" s="25"/>
      <c r="H105" s="24" t="s">
        <v>48</v>
      </c>
      <c r="I105" s="24"/>
      <c r="J105" s="24" t="s">
        <v>49</v>
      </c>
      <c r="K105" s="24"/>
      <c r="L105" s="23" t="s">
        <v>16</v>
      </c>
      <c r="M105" s="23"/>
    </row>
    <row r="106" spans="2:13" ht="15" customHeight="1">
      <c r="B106" s="11" t="s">
        <v>23</v>
      </c>
      <c r="C106" s="11" t="s">
        <v>17</v>
      </c>
      <c r="D106" s="11" t="s">
        <v>23</v>
      </c>
      <c r="E106" s="11" t="s">
        <v>17</v>
      </c>
      <c r="F106" s="11" t="s">
        <v>23</v>
      </c>
      <c r="G106" s="11" t="s">
        <v>17</v>
      </c>
      <c r="H106" s="11" t="s">
        <v>23</v>
      </c>
      <c r="I106" s="11" t="s">
        <v>17</v>
      </c>
      <c r="J106" s="11" t="s">
        <v>23</v>
      </c>
      <c r="K106" s="11" t="s">
        <v>17</v>
      </c>
      <c r="L106" s="11" t="s">
        <v>23</v>
      </c>
      <c r="M106" s="11" t="s">
        <v>17</v>
      </c>
    </row>
    <row r="107" spans="1:13" ht="15" customHeight="1">
      <c r="A107" t="s">
        <v>24</v>
      </c>
      <c r="B107">
        <v>113</v>
      </c>
      <c r="C107" s="2">
        <f>B107/L107</f>
        <v>0.12349726775956284</v>
      </c>
      <c r="D107">
        <v>204</v>
      </c>
      <c r="E107" s="2">
        <f>D107/L107</f>
        <v>0.22295081967213115</v>
      </c>
      <c r="F107">
        <v>280</v>
      </c>
      <c r="G107" s="2">
        <f>F107/L107</f>
        <v>0.30601092896174864</v>
      </c>
      <c r="H107">
        <v>148</v>
      </c>
      <c r="I107" s="2">
        <f>H107/L107</f>
        <v>0.16174863387978142</v>
      </c>
      <c r="J107">
        <v>170</v>
      </c>
      <c r="K107" s="2">
        <f>J107/L107</f>
        <v>0.18579234972677597</v>
      </c>
      <c r="L107">
        <v>915</v>
      </c>
      <c r="M107" s="2">
        <f>C107+E107+G107+I107+K107</f>
        <v>1</v>
      </c>
    </row>
    <row r="108" spans="1:13" ht="15" customHeight="1">
      <c r="A108" t="s">
        <v>25</v>
      </c>
      <c r="B108">
        <v>166</v>
      </c>
      <c r="C108" s="2">
        <f>B108/L108</f>
        <v>0.1930232558139535</v>
      </c>
      <c r="D108">
        <v>201</v>
      </c>
      <c r="E108" s="2">
        <f>D108/L108</f>
        <v>0.23372093023255813</v>
      </c>
      <c r="F108">
        <v>173</v>
      </c>
      <c r="G108" s="2">
        <f>F108/L108</f>
        <v>0.20116279069767443</v>
      </c>
      <c r="H108">
        <v>138</v>
      </c>
      <c r="I108" s="2">
        <f>H108/L108</f>
        <v>0.16046511627906976</v>
      </c>
      <c r="J108">
        <v>182</v>
      </c>
      <c r="K108" s="2">
        <f>J108/L108</f>
        <v>0.2116279069767442</v>
      </c>
      <c r="L108">
        <v>860</v>
      </c>
      <c r="M108" s="2">
        <f>C108+E108+G108+I108+K108</f>
        <v>1</v>
      </c>
    </row>
    <row r="109" spans="5:12" ht="15" customHeight="1">
      <c r="E109" s="2"/>
      <c r="G109" s="2"/>
      <c r="J109" s="2"/>
      <c r="L109" s="2"/>
    </row>
    <row r="110" spans="5:12" ht="15" customHeight="1">
      <c r="E110" s="2"/>
      <c r="G110" s="2"/>
      <c r="J110" s="2"/>
      <c r="L110" s="2"/>
    </row>
    <row r="111" ht="15" customHeight="1">
      <c r="B111" t="s">
        <v>161</v>
      </c>
    </row>
    <row r="112" ht="15" customHeight="1">
      <c r="B112" s="22" t="s">
        <v>192</v>
      </c>
    </row>
    <row r="113" ht="15" customHeight="1"/>
    <row r="114" spans="3:12" ht="15" customHeight="1">
      <c r="C114" s="8"/>
      <c r="D114" s="23" t="s">
        <v>24</v>
      </c>
      <c r="E114" s="23"/>
      <c r="F114" s="23" t="s">
        <v>24</v>
      </c>
      <c r="G114" s="23"/>
      <c r="H114" s="11"/>
      <c r="I114" s="23" t="s">
        <v>25</v>
      </c>
      <c r="J114" s="23"/>
      <c r="K114" s="23" t="s">
        <v>25</v>
      </c>
      <c r="L114" s="23"/>
    </row>
    <row r="115" spans="3:12" ht="15" customHeight="1">
      <c r="C115" s="8"/>
      <c r="D115" s="23" t="s">
        <v>20</v>
      </c>
      <c r="E115" s="23"/>
      <c r="F115" s="23" t="s">
        <v>21</v>
      </c>
      <c r="G115" s="23"/>
      <c r="H115" s="11"/>
      <c r="I115" s="23" t="s">
        <v>20</v>
      </c>
      <c r="J115" s="23"/>
      <c r="K115" s="23" t="s">
        <v>21</v>
      </c>
      <c r="L115" s="23"/>
    </row>
    <row r="116" spans="3:12" ht="15" customHeight="1">
      <c r="C116" s="8"/>
      <c r="D116" s="11" t="s">
        <v>23</v>
      </c>
      <c r="E116" s="11" t="s">
        <v>17</v>
      </c>
      <c r="F116" s="11" t="s">
        <v>23</v>
      </c>
      <c r="G116" s="11" t="s">
        <v>17</v>
      </c>
      <c r="H116" s="11"/>
      <c r="I116" s="11" t="s">
        <v>23</v>
      </c>
      <c r="J116" s="11" t="s">
        <v>17</v>
      </c>
      <c r="K116" s="11" t="s">
        <v>23</v>
      </c>
      <c r="L116" s="11" t="s">
        <v>17</v>
      </c>
    </row>
    <row r="117" spans="2:12" ht="15" customHeight="1">
      <c r="B117" t="s">
        <v>45</v>
      </c>
      <c r="D117">
        <v>49</v>
      </c>
      <c r="E117" s="2">
        <f>D117/D122</f>
        <v>0.11421911421911422</v>
      </c>
      <c r="F117">
        <v>64</v>
      </c>
      <c r="G117" s="2">
        <f>F117/F122</f>
        <v>0.13559322033898305</v>
      </c>
      <c r="I117">
        <v>79</v>
      </c>
      <c r="J117" s="2">
        <f>I117/I122</f>
        <v>0.26421404682274247</v>
      </c>
      <c r="K117">
        <v>82</v>
      </c>
      <c r="L117" s="2">
        <f>K117/K122</f>
        <v>0.15101289134438306</v>
      </c>
    </row>
    <row r="118" spans="2:12" ht="15" customHeight="1">
      <c r="B118" s="3" t="s">
        <v>46</v>
      </c>
      <c r="D118">
        <v>96</v>
      </c>
      <c r="E118" s="2">
        <f>D118/D122</f>
        <v>0.22377622377622378</v>
      </c>
      <c r="F118">
        <v>105</v>
      </c>
      <c r="G118" s="2">
        <f>F118/F122</f>
        <v>0.22245762711864406</v>
      </c>
      <c r="I118">
        <v>92</v>
      </c>
      <c r="J118" s="2">
        <f>I118/I122</f>
        <v>0.3076923076923077</v>
      </c>
      <c r="K118">
        <v>104</v>
      </c>
      <c r="L118" s="2">
        <f>K118/K122</f>
        <v>0.19152854511970535</v>
      </c>
    </row>
    <row r="119" spans="2:12" ht="15" customHeight="1">
      <c r="B119" s="3" t="s">
        <v>47</v>
      </c>
      <c r="D119">
        <v>133</v>
      </c>
      <c r="E119" s="2">
        <f>D119/D122</f>
        <v>0.31002331002331</v>
      </c>
      <c r="F119">
        <v>144</v>
      </c>
      <c r="G119" s="2">
        <f>F119/F122</f>
        <v>0.3050847457627119</v>
      </c>
      <c r="I119">
        <v>69</v>
      </c>
      <c r="J119" s="2">
        <f>I119/I122</f>
        <v>0.23076923076923078</v>
      </c>
      <c r="K119">
        <v>100</v>
      </c>
      <c r="L119" s="2">
        <f>K119/K122</f>
        <v>0.1841620626151013</v>
      </c>
    </row>
    <row r="120" spans="2:12" ht="15" customHeight="1">
      <c r="B120" s="3" t="s">
        <v>48</v>
      </c>
      <c r="D120">
        <v>62</v>
      </c>
      <c r="E120" s="2">
        <f>D120/D122</f>
        <v>0.1445221445221445</v>
      </c>
      <c r="F120">
        <v>82</v>
      </c>
      <c r="G120" s="2">
        <f>F120/F122</f>
        <v>0.17372881355932204</v>
      </c>
      <c r="I120">
        <v>19</v>
      </c>
      <c r="J120" s="2">
        <f>I120/I122</f>
        <v>0.06354515050167224</v>
      </c>
      <c r="K120">
        <v>117</v>
      </c>
      <c r="L120" s="2">
        <f>K120/K122</f>
        <v>0.2154696132596685</v>
      </c>
    </row>
    <row r="121" spans="2:12" ht="15" customHeight="1">
      <c r="B121" t="s">
        <v>49</v>
      </c>
      <c r="D121">
        <v>89</v>
      </c>
      <c r="E121" s="2">
        <f>D121/D122</f>
        <v>0.20745920745920746</v>
      </c>
      <c r="F121">
        <v>77</v>
      </c>
      <c r="G121" s="2">
        <f>F121/F122</f>
        <v>0.163135593220339</v>
      </c>
      <c r="I121">
        <v>40</v>
      </c>
      <c r="J121" s="2">
        <f>I121/I122</f>
        <v>0.13377926421404682</v>
      </c>
      <c r="K121">
        <v>140</v>
      </c>
      <c r="L121" s="2">
        <f>K121/K122</f>
        <v>0.2578268876611418</v>
      </c>
    </row>
    <row r="122" spans="2:12" ht="15" customHeight="1">
      <c r="B122" t="s">
        <v>16</v>
      </c>
      <c r="D122">
        <v>429</v>
      </c>
      <c r="E122" s="2">
        <f>D122/D122</f>
        <v>1</v>
      </c>
      <c r="F122">
        <v>472</v>
      </c>
      <c r="G122" s="2">
        <f>F122/F122</f>
        <v>1</v>
      </c>
      <c r="I122">
        <v>299</v>
      </c>
      <c r="J122" s="2">
        <f>I122/I122</f>
        <v>1</v>
      </c>
      <c r="K122">
        <v>543</v>
      </c>
      <c r="L122" s="2">
        <f>K122/K122</f>
        <v>1</v>
      </c>
    </row>
    <row r="123" spans="5:12" ht="15" customHeight="1">
      <c r="E123" s="2"/>
      <c r="G123" s="2"/>
      <c r="J123" s="2"/>
      <c r="L123" s="2"/>
    </row>
    <row r="124" ht="15" customHeight="1"/>
    <row r="125" ht="15" customHeight="1">
      <c r="B125" t="s">
        <v>70</v>
      </c>
    </row>
    <row r="126" ht="15" customHeight="1">
      <c r="B126" s="1" t="s">
        <v>53</v>
      </c>
    </row>
    <row r="127" ht="15" customHeight="1">
      <c r="B127" s="21" t="s">
        <v>179</v>
      </c>
    </row>
    <row r="128" ht="15" customHeight="1">
      <c r="B128" s="16"/>
    </row>
    <row r="129" spans="1:15" ht="15" customHeight="1">
      <c r="A129" s="12"/>
      <c r="B129" s="26" t="s">
        <v>54</v>
      </c>
      <c r="C129" s="26"/>
      <c r="D129" s="26" t="s">
        <v>55</v>
      </c>
      <c r="E129" s="26"/>
      <c r="F129" s="23" t="s">
        <v>56</v>
      </c>
      <c r="G129" s="23"/>
      <c r="H129" s="23" t="s">
        <v>57</v>
      </c>
      <c r="I129" s="23"/>
      <c r="J129" s="23" t="s">
        <v>58</v>
      </c>
      <c r="K129" s="23"/>
      <c r="L129" s="23" t="s">
        <v>59</v>
      </c>
      <c r="M129" s="23"/>
      <c r="N129" s="23" t="s">
        <v>16</v>
      </c>
      <c r="O129" s="23"/>
    </row>
    <row r="130" spans="1:15" ht="15" customHeight="1">
      <c r="A130" s="12"/>
      <c r="B130" s="11" t="s">
        <v>23</v>
      </c>
      <c r="C130" s="11" t="s">
        <v>17</v>
      </c>
      <c r="D130" s="11" t="s">
        <v>23</v>
      </c>
      <c r="E130" s="11" t="s">
        <v>17</v>
      </c>
      <c r="F130" s="11" t="s">
        <v>23</v>
      </c>
      <c r="G130" s="11" t="s">
        <v>17</v>
      </c>
      <c r="H130" s="11" t="s">
        <v>23</v>
      </c>
      <c r="I130" s="11" t="s">
        <v>17</v>
      </c>
      <c r="J130" s="11" t="s">
        <v>23</v>
      </c>
      <c r="K130" s="11" t="s">
        <v>17</v>
      </c>
      <c r="L130" s="11" t="s">
        <v>23</v>
      </c>
      <c r="M130" s="11" t="s">
        <v>17</v>
      </c>
      <c r="N130" s="11" t="s">
        <v>23</v>
      </c>
      <c r="O130" s="11" t="s">
        <v>17</v>
      </c>
    </row>
    <row r="131" spans="1:15" ht="15" customHeight="1">
      <c r="A131" t="s">
        <v>24</v>
      </c>
      <c r="B131">
        <v>398</v>
      </c>
      <c r="C131" s="2">
        <f>B131/N131</f>
        <v>0.41501564129301355</v>
      </c>
      <c r="D131">
        <v>39</v>
      </c>
      <c r="E131" s="2">
        <f>D131/N131</f>
        <v>0.040667361835245046</v>
      </c>
      <c r="F131">
        <v>147</v>
      </c>
      <c r="G131" s="2">
        <f>F131/N131</f>
        <v>0.15328467153284672</v>
      </c>
      <c r="H131">
        <v>256</v>
      </c>
      <c r="I131" s="2">
        <f>H131/N131</f>
        <v>0.2669447340980188</v>
      </c>
      <c r="J131">
        <v>96</v>
      </c>
      <c r="K131" s="2">
        <f>J131/N131</f>
        <v>0.10010427528675704</v>
      </c>
      <c r="L131">
        <v>23</v>
      </c>
      <c r="M131" s="2">
        <f>L131/N131</f>
        <v>0.023983315954118872</v>
      </c>
      <c r="N131">
        <f>B131+D131+F131+H131+J131+L131</f>
        <v>959</v>
      </c>
      <c r="O131" s="2">
        <f>+C131+E131+G131+I131+K131+M131</f>
        <v>1</v>
      </c>
    </row>
    <row r="132" spans="1:15" ht="15" customHeight="1">
      <c r="A132" t="s">
        <v>25</v>
      </c>
      <c r="B132">
        <v>343</v>
      </c>
      <c r="C132" s="2">
        <f>B132/N132</f>
        <v>0.38800904977375567</v>
      </c>
      <c r="D132">
        <v>52</v>
      </c>
      <c r="E132" s="2">
        <f>D132/N132</f>
        <v>0.058823529411764705</v>
      </c>
      <c r="F132">
        <v>107</v>
      </c>
      <c r="G132" s="2">
        <f>F132/N132</f>
        <v>0.12104072398190045</v>
      </c>
      <c r="H132">
        <v>256</v>
      </c>
      <c r="I132" s="2">
        <f>H132/N132</f>
        <v>0.2895927601809955</v>
      </c>
      <c r="J132">
        <v>101</v>
      </c>
      <c r="K132" s="2">
        <f>J132/N132</f>
        <v>0.11425339366515837</v>
      </c>
      <c r="L132">
        <v>25</v>
      </c>
      <c r="M132" s="2">
        <f>L132/N132</f>
        <v>0.02828054298642534</v>
      </c>
      <c r="N132">
        <f>B132+D132+F132+H132+J132+L132</f>
        <v>884</v>
      </c>
      <c r="O132" s="2">
        <f>+C132+E132+G132+I132+K132+M132</f>
        <v>1</v>
      </c>
    </row>
    <row r="133" ht="15" customHeight="1"/>
    <row r="134" ht="15" customHeight="1"/>
    <row r="135" ht="15" customHeight="1">
      <c r="B135" t="s">
        <v>71</v>
      </c>
    </row>
    <row r="136" ht="15" customHeight="1">
      <c r="B136" s="1" t="s">
        <v>157</v>
      </c>
    </row>
    <row r="137" ht="15" customHeight="1">
      <c r="B137" s="21" t="s">
        <v>180</v>
      </c>
    </row>
    <row r="138" ht="15" customHeight="1">
      <c r="B138" s="16"/>
    </row>
    <row r="139" spans="2:11" ht="15" customHeight="1">
      <c r="B139" s="23" t="s">
        <v>158</v>
      </c>
      <c r="C139" s="23"/>
      <c r="D139" s="26" t="s">
        <v>113</v>
      </c>
      <c r="E139" s="26"/>
      <c r="F139" s="26" t="s">
        <v>114</v>
      </c>
      <c r="G139" s="26"/>
      <c r="H139" s="23" t="s">
        <v>159</v>
      </c>
      <c r="I139" s="23"/>
      <c r="J139" s="23" t="s">
        <v>16</v>
      </c>
      <c r="K139" s="23"/>
    </row>
    <row r="140" spans="2:11" ht="15" customHeight="1">
      <c r="B140" s="11" t="s">
        <v>23</v>
      </c>
      <c r="C140" s="11" t="s">
        <v>17</v>
      </c>
      <c r="D140" s="11" t="s">
        <v>23</v>
      </c>
      <c r="E140" s="11" t="s">
        <v>17</v>
      </c>
      <c r="F140" s="11" t="s">
        <v>23</v>
      </c>
      <c r="G140" s="11" t="s">
        <v>17</v>
      </c>
      <c r="H140" s="11" t="s">
        <v>23</v>
      </c>
      <c r="I140" s="11" t="s">
        <v>17</v>
      </c>
      <c r="J140" s="11" t="s">
        <v>23</v>
      </c>
      <c r="K140" s="11" t="s">
        <v>17</v>
      </c>
    </row>
    <row r="141" spans="1:11" ht="15" customHeight="1">
      <c r="A141" t="s">
        <v>24</v>
      </c>
      <c r="B141">
        <v>121</v>
      </c>
      <c r="C141" s="2">
        <f>B141/J141</f>
        <v>0.14560770156438027</v>
      </c>
      <c r="D141">
        <v>443</v>
      </c>
      <c r="E141" s="2">
        <f>D141/J141</f>
        <v>0.53309265944645</v>
      </c>
      <c r="F141">
        <v>244</v>
      </c>
      <c r="G141" s="2">
        <f>F141/J141</f>
        <v>0.29362214199759323</v>
      </c>
      <c r="H141">
        <v>23</v>
      </c>
      <c r="I141" s="2">
        <f>H141/J141</f>
        <v>0.027677496991576414</v>
      </c>
      <c r="J141">
        <f>B141+D141+F141+H141</f>
        <v>831</v>
      </c>
      <c r="K141" s="2">
        <f>C141+E141+G141+I141</f>
        <v>0.9999999999999999</v>
      </c>
    </row>
    <row r="142" spans="1:11" ht="15" customHeight="1">
      <c r="A142" t="s">
        <v>25</v>
      </c>
      <c r="B142">
        <v>154</v>
      </c>
      <c r="C142" s="2">
        <f>B142/J142</f>
        <v>0.2972972972972973</v>
      </c>
      <c r="D142">
        <v>296</v>
      </c>
      <c r="E142" s="2">
        <f>D142/J142</f>
        <v>0.5714285714285714</v>
      </c>
      <c r="F142">
        <v>59</v>
      </c>
      <c r="G142" s="2">
        <f>F142/J142</f>
        <v>0.1138996138996139</v>
      </c>
      <c r="H142">
        <v>9</v>
      </c>
      <c r="I142" s="2">
        <f>H142/J142</f>
        <v>0.017374517374517374</v>
      </c>
      <c r="J142">
        <f>B142+D142+F142+H142</f>
        <v>518</v>
      </c>
      <c r="K142" s="2">
        <f>C142+E142+G142+I142</f>
        <v>1</v>
      </c>
    </row>
    <row r="143" ht="15" customHeight="1"/>
    <row r="144" ht="15" customHeight="1"/>
    <row r="145" ht="15" customHeight="1">
      <c r="B145" t="s">
        <v>80</v>
      </c>
    </row>
    <row r="146" ht="15" customHeight="1">
      <c r="B146" s="1" t="s">
        <v>162</v>
      </c>
    </row>
    <row r="147" ht="15" customHeight="1">
      <c r="B147" t="s">
        <v>112</v>
      </c>
    </row>
    <row r="148" ht="15" customHeight="1">
      <c r="B148" s="7" t="s">
        <v>204</v>
      </c>
    </row>
    <row r="149" ht="15" customHeight="1">
      <c r="B149" s="17"/>
    </row>
    <row r="150" spans="5:9" ht="15" customHeight="1">
      <c r="E150" s="23" t="s">
        <v>24</v>
      </c>
      <c r="F150" s="23"/>
      <c r="G150" s="11"/>
      <c r="H150" s="23" t="s">
        <v>25</v>
      </c>
      <c r="I150" s="23"/>
    </row>
    <row r="151" spans="5:9" ht="15" customHeight="1">
      <c r="E151" s="11" t="s">
        <v>23</v>
      </c>
      <c r="F151" s="11" t="s">
        <v>17</v>
      </c>
      <c r="G151" s="11"/>
      <c r="H151" s="11" t="s">
        <v>23</v>
      </c>
      <c r="I151" s="11" t="s">
        <v>17</v>
      </c>
    </row>
    <row r="152" spans="2:9" ht="15" customHeight="1">
      <c r="B152" t="s">
        <v>91</v>
      </c>
      <c r="E152">
        <v>33</v>
      </c>
      <c r="F152" s="2">
        <f>E152/E173</f>
        <v>0.030612244897959183</v>
      </c>
      <c r="H152">
        <v>45</v>
      </c>
      <c r="I152" s="2">
        <f>H152/H173</f>
        <v>0.048701298701298704</v>
      </c>
    </row>
    <row r="153" spans="2:9" ht="15" customHeight="1">
      <c r="B153" t="s">
        <v>92</v>
      </c>
      <c r="E153">
        <v>17</v>
      </c>
      <c r="F153" s="2">
        <f>E153/E173</f>
        <v>0.015769944341372914</v>
      </c>
      <c r="H153">
        <v>5</v>
      </c>
      <c r="I153" s="2">
        <f>H153/H173</f>
        <v>0.005411255411255411</v>
      </c>
    </row>
    <row r="154" spans="2:9" ht="15" customHeight="1">
      <c r="B154" t="s">
        <v>93</v>
      </c>
      <c r="E154">
        <v>107</v>
      </c>
      <c r="F154" s="2">
        <f>E154/E173</f>
        <v>0.09925788497217068</v>
      </c>
      <c r="H154">
        <v>14</v>
      </c>
      <c r="I154" s="2">
        <f>H154/H173</f>
        <v>0.015151515151515152</v>
      </c>
    </row>
    <row r="155" spans="2:9" ht="15" customHeight="1">
      <c r="B155" t="s">
        <v>94</v>
      </c>
      <c r="E155">
        <v>173</v>
      </c>
      <c r="F155" s="2">
        <f>E155/E173</f>
        <v>0.16048237476808905</v>
      </c>
      <c r="H155">
        <v>33</v>
      </c>
      <c r="I155" s="2">
        <f>H155/H173</f>
        <v>0.03571428571428571</v>
      </c>
    </row>
    <row r="156" spans="2:9" ht="15" customHeight="1">
      <c r="B156" t="s">
        <v>95</v>
      </c>
      <c r="E156">
        <v>47</v>
      </c>
      <c r="F156" s="2">
        <f>E156/E173</f>
        <v>0.04359925788497217</v>
      </c>
      <c r="H156">
        <v>5</v>
      </c>
      <c r="I156" s="2">
        <f>H156/H173</f>
        <v>0.005411255411255411</v>
      </c>
    </row>
    <row r="157" spans="2:9" ht="15" customHeight="1">
      <c r="B157" t="s">
        <v>96</v>
      </c>
      <c r="E157">
        <v>160</v>
      </c>
      <c r="F157" s="2">
        <f>E157/E173</f>
        <v>0.14842300556586271</v>
      </c>
      <c r="H157">
        <v>285</v>
      </c>
      <c r="I157" s="2">
        <f>H157/H173</f>
        <v>0.30844155844155846</v>
      </c>
    </row>
    <row r="158" spans="2:9" ht="15" customHeight="1">
      <c r="B158" t="s">
        <v>97</v>
      </c>
      <c r="E158">
        <v>1</v>
      </c>
      <c r="F158" s="2">
        <f>E158/E173</f>
        <v>0.0009276437847866419</v>
      </c>
      <c r="H158">
        <v>1</v>
      </c>
      <c r="I158" s="2">
        <f>H158/H173</f>
        <v>0.0010822510822510823</v>
      </c>
    </row>
    <row r="159" spans="2:9" ht="15" customHeight="1">
      <c r="B159" t="s">
        <v>98</v>
      </c>
      <c r="E159">
        <v>4</v>
      </c>
      <c r="F159" s="2">
        <f>E159/E173</f>
        <v>0.0037105751391465678</v>
      </c>
      <c r="H159">
        <v>0</v>
      </c>
      <c r="I159" s="2">
        <f>H159/H173</f>
        <v>0</v>
      </c>
    </row>
    <row r="160" spans="2:9" ht="15" customHeight="1">
      <c r="B160" t="s">
        <v>99</v>
      </c>
      <c r="E160">
        <v>1</v>
      </c>
      <c r="F160" s="2">
        <f>E160/E173</f>
        <v>0.0009276437847866419</v>
      </c>
      <c r="H160">
        <v>0</v>
      </c>
      <c r="I160" s="2">
        <f>H160/H173</f>
        <v>0</v>
      </c>
    </row>
    <row r="161" spans="2:9" ht="15" customHeight="1">
      <c r="B161" t="s">
        <v>100</v>
      </c>
      <c r="E161">
        <v>23</v>
      </c>
      <c r="F161" s="2">
        <f>E161/E173</f>
        <v>0.021335807050092765</v>
      </c>
      <c r="H161">
        <v>0</v>
      </c>
      <c r="I161" s="2">
        <f>H161/H173</f>
        <v>0</v>
      </c>
    </row>
    <row r="162" spans="2:9" ht="15" customHeight="1">
      <c r="B162" t="s">
        <v>101</v>
      </c>
      <c r="E162">
        <v>11</v>
      </c>
      <c r="F162" s="2">
        <f>E162/E173</f>
        <v>0.01020408163265306</v>
      </c>
      <c r="H162">
        <v>29</v>
      </c>
      <c r="I162" s="2">
        <f>H162/H173</f>
        <v>0.031385281385281384</v>
      </c>
    </row>
    <row r="163" spans="2:9" ht="15" customHeight="1">
      <c r="B163" t="s">
        <v>102</v>
      </c>
      <c r="E163">
        <v>38</v>
      </c>
      <c r="F163" s="2">
        <f>E163/E173</f>
        <v>0.03525046382189239</v>
      </c>
      <c r="H163">
        <v>34</v>
      </c>
      <c r="I163" s="2">
        <f>H163/H173</f>
        <v>0.0367965367965368</v>
      </c>
    </row>
    <row r="164" spans="2:9" ht="15" customHeight="1">
      <c r="B164" t="s">
        <v>103</v>
      </c>
      <c r="E164">
        <v>23</v>
      </c>
      <c r="F164" s="2">
        <f>E164/E173</f>
        <v>0.021335807050092765</v>
      </c>
      <c r="H164">
        <v>103</v>
      </c>
      <c r="I164" s="2">
        <f>H164/H173</f>
        <v>0.11147186147186147</v>
      </c>
    </row>
    <row r="165" spans="2:9" ht="15" customHeight="1">
      <c r="B165" t="s">
        <v>104</v>
      </c>
      <c r="E165">
        <v>30</v>
      </c>
      <c r="F165" s="2">
        <f>E165/E173</f>
        <v>0.027829313543599257</v>
      </c>
      <c r="H165">
        <v>66</v>
      </c>
      <c r="I165" s="2">
        <f>H165/H173</f>
        <v>0.07142857142857142</v>
      </c>
    </row>
    <row r="166" spans="2:9" ht="15" customHeight="1">
      <c r="B166" t="s">
        <v>105</v>
      </c>
      <c r="E166">
        <v>2</v>
      </c>
      <c r="F166" s="2">
        <f>E166/E173</f>
        <v>0.0018552875695732839</v>
      </c>
      <c r="H166">
        <v>1</v>
      </c>
      <c r="I166" s="2">
        <f>H166/H173</f>
        <v>0.0010822510822510823</v>
      </c>
    </row>
    <row r="167" spans="2:9" ht="15" customHeight="1">
      <c r="B167" t="s">
        <v>106</v>
      </c>
      <c r="E167">
        <v>168</v>
      </c>
      <c r="F167" s="2">
        <f>E167/E173</f>
        <v>0.15584415584415584</v>
      </c>
      <c r="H167">
        <v>157</v>
      </c>
      <c r="I167" s="2">
        <f>H167/H173</f>
        <v>0.1699134199134199</v>
      </c>
    </row>
    <row r="168" spans="2:9" ht="15" customHeight="1">
      <c r="B168" t="s">
        <v>107</v>
      </c>
      <c r="E168">
        <v>7</v>
      </c>
      <c r="F168" s="2">
        <f>E168/E173</f>
        <v>0.006493506493506494</v>
      </c>
      <c r="H168">
        <v>0</v>
      </c>
      <c r="I168" s="2">
        <f>H168/H173</f>
        <v>0</v>
      </c>
    </row>
    <row r="169" spans="2:9" ht="15" customHeight="1">
      <c r="B169" t="s">
        <v>108</v>
      </c>
      <c r="E169">
        <v>19</v>
      </c>
      <c r="F169" s="2">
        <f>E169/E173</f>
        <v>0.017625231910946195</v>
      </c>
      <c r="H169">
        <v>58</v>
      </c>
      <c r="I169" s="2">
        <f>H169/H173</f>
        <v>0.06277056277056277</v>
      </c>
    </row>
    <row r="170" spans="2:9" ht="15" customHeight="1">
      <c r="B170" t="s">
        <v>109</v>
      </c>
      <c r="E170">
        <v>60</v>
      </c>
      <c r="F170" s="2">
        <f>E170/E173</f>
        <v>0.055658627087198514</v>
      </c>
      <c r="H170">
        <v>20</v>
      </c>
      <c r="I170" s="2">
        <f>H170/H173</f>
        <v>0.021645021645021644</v>
      </c>
    </row>
    <row r="171" spans="2:9" ht="15" customHeight="1">
      <c r="B171" t="s">
        <v>110</v>
      </c>
      <c r="E171">
        <v>26</v>
      </c>
      <c r="F171" s="2">
        <f>E171/E173</f>
        <v>0.02411873840445269</v>
      </c>
      <c r="H171">
        <v>22</v>
      </c>
      <c r="I171" s="2">
        <f>H171/H173</f>
        <v>0.023809523809523808</v>
      </c>
    </row>
    <row r="172" spans="2:9" ht="15" customHeight="1">
      <c r="B172" t="s">
        <v>69</v>
      </c>
      <c r="E172">
        <v>128</v>
      </c>
      <c r="F172" s="2">
        <f>E172/E173</f>
        <v>0.11873840445269017</v>
      </c>
      <c r="H172">
        <v>46</v>
      </c>
      <c r="I172" s="2">
        <f>H172/H173</f>
        <v>0.049783549783549784</v>
      </c>
    </row>
    <row r="173" spans="2:9" ht="15" customHeight="1">
      <c r="B173" t="s">
        <v>111</v>
      </c>
      <c r="E173">
        <f>SUM(E152:E172)</f>
        <v>1078</v>
      </c>
      <c r="F173" s="2">
        <f>E173/E173</f>
        <v>1</v>
      </c>
      <c r="H173">
        <f>SUM(H152:H172)</f>
        <v>924</v>
      </c>
      <c r="I173" s="2">
        <f>H173/H173</f>
        <v>1</v>
      </c>
    </row>
    <row r="174" ht="15" customHeight="1"/>
    <row r="175" ht="15" customHeight="1"/>
    <row r="176" ht="15" customHeight="1">
      <c r="B176" t="s">
        <v>87</v>
      </c>
    </row>
    <row r="177" ht="15" customHeight="1">
      <c r="B177" s="1" t="s">
        <v>72</v>
      </c>
    </row>
    <row r="178" ht="15" customHeight="1">
      <c r="B178" s="7" t="s">
        <v>197</v>
      </c>
    </row>
    <row r="179" ht="15" customHeight="1">
      <c r="B179" s="7" t="s">
        <v>187</v>
      </c>
    </row>
    <row r="180" ht="15" customHeight="1">
      <c r="B180" s="18"/>
    </row>
    <row r="181" spans="2:11" ht="15" customHeight="1">
      <c r="B181" s="26" t="s">
        <v>61</v>
      </c>
      <c r="C181" s="26"/>
      <c r="D181" s="26" t="s">
        <v>62</v>
      </c>
      <c r="E181" s="26"/>
      <c r="F181" s="23" t="s">
        <v>63</v>
      </c>
      <c r="G181" s="23"/>
      <c r="H181" s="23" t="s">
        <v>64</v>
      </c>
      <c r="I181" s="23"/>
      <c r="J181" s="23" t="s">
        <v>16</v>
      </c>
      <c r="K181" s="23"/>
    </row>
    <row r="182" spans="2:11" ht="15" customHeight="1">
      <c r="B182" s="11" t="s">
        <v>23</v>
      </c>
      <c r="C182" s="11" t="s">
        <v>17</v>
      </c>
      <c r="D182" s="11" t="s">
        <v>23</v>
      </c>
      <c r="E182" s="11" t="s">
        <v>17</v>
      </c>
      <c r="F182" s="11" t="s">
        <v>23</v>
      </c>
      <c r="G182" s="11" t="s">
        <v>17</v>
      </c>
      <c r="H182" s="11" t="s">
        <v>23</v>
      </c>
      <c r="I182" s="11" t="s">
        <v>17</v>
      </c>
      <c r="J182" s="11" t="s">
        <v>23</v>
      </c>
      <c r="K182" s="11" t="s">
        <v>17</v>
      </c>
    </row>
    <row r="183" spans="1:11" ht="15" customHeight="1">
      <c r="A183" t="s">
        <v>24</v>
      </c>
      <c r="B183">
        <v>257</v>
      </c>
      <c r="C183" s="2">
        <f>B183/J183</f>
        <v>0.28747203579418346</v>
      </c>
      <c r="D183">
        <v>531</v>
      </c>
      <c r="E183" s="2">
        <f>D183/J183</f>
        <v>0.5939597315436241</v>
      </c>
      <c r="F183">
        <v>70</v>
      </c>
      <c r="G183" s="2">
        <f>F183/J183</f>
        <v>0.07829977628635347</v>
      </c>
      <c r="H183">
        <v>36</v>
      </c>
      <c r="I183" s="2">
        <f>H183/J183</f>
        <v>0.040268456375838924</v>
      </c>
      <c r="J183">
        <f>B183+D183+F183+H183</f>
        <v>894</v>
      </c>
      <c r="K183" s="2">
        <f>C183+E183+G183+I183</f>
        <v>1</v>
      </c>
    </row>
    <row r="184" spans="1:11" ht="15" customHeight="1">
      <c r="A184" t="s">
        <v>25</v>
      </c>
      <c r="B184">
        <v>114</v>
      </c>
      <c r="C184" s="2">
        <f>B184/J184</f>
        <v>0.13194444444444445</v>
      </c>
      <c r="D184">
        <v>621</v>
      </c>
      <c r="E184" s="2">
        <f>D184/J184</f>
        <v>0.71875</v>
      </c>
      <c r="F184">
        <v>98</v>
      </c>
      <c r="G184" s="2">
        <f>F184/J184</f>
        <v>0.11342592592592593</v>
      </c>
      <c r="H184">
        <v>31</v>
      </c>
      <c r="I184" s="2">
        <f>H184/J184</f>
        <v>0.03587962962962963</v>
      </c>
      <c r="J184">
        <f>B184+D184+F184+H184</f>
        <v>864</v>
      </c>
      <c r="K184" s="2">
        <f>+C184+E184+G184+I184</f>
        <v>1</v>
      </c>
    </row>
    <row r="185" ht="15" customHeight="1"/>
    <row r="186" ht="15" customHeight="1"/>
    <row r="187" ht="15" customHeight="1">
      <c r="B187" t="s">
        <v>90</v>
      </c>
    </row>
    <row r="188" ht="15" customHeight="1">
      <c r="B188" s="1" t="s">
        <v>142</v>
      </c>
    </row>
    <row r="189" ht="15" customHeight="1">
      <c r="B189" t="s">
        <v>112</v>
      </c>
    </row>
    <row r="190" ht="15" customHeight="1">
      <c r="B190" s="7" t="s">
        <v>199</v>
      </c>
    </row>
    <row r="191" ht="15" customHeight="1">
      <c r="B191" s="17"/>
    </row>
    <row r="192" spans="5:9" ht="15" customHeight="1">
      <c r="E192" s="23" t="s">
        <v>24</v>
      </c>
      <c r="F192" s="23"/>
      <c r="G192" s="11"/>
      <c r="H192" s="23" t="s">
        <v>25</v>
      </c>
      <c r="I192" s="23"/>
    </row>
    <row r="193" spans="5:9" ht="15" customHeight="1">
      <c r="E193" s="11" t="s">
        <v>23</v>
      </c>
      <c r="F193" s="11" t="s">
        <v>17</v>
      </c>
      <c r="G193" s="11"/>
      <c r="H193" s="11" t="s">
        <v>23</v>
      </c>
      <c r="I193" s="11" t="s">
        <v>17</v>
      </c>
    </row>
    <row r="194" spans="2:9" ht="15" customHeight="1">
      <c r="B194" s="7" t="s">
        <v>115</v>
      </c>
      <c r="E194">
        <v>9</v>
      </c>
      <c r="F194" s="2">
        <f>E194/E211</f>
        <v>0.011363636363636364</v>
      </c>
      <c r="H194">
        <v>13</v>
      </c>
      <c r="I194" s="2">
        <f>H194/H211</f>
        <v>0.014130434782608696</v>
      </c>
    </row>
    <row r="195" spans="2:9" ht="15" customHeight="1">
      <c r="B195" s="7" t="s">
        <v>116</v>
      </c>
      <c r="E195">
        <v>4</v>
      </c>
      <c r="F195" s="2">
        <f>E195/E211</f>
        <v>0.005050505050505051</v>
      </c>
      <c r="H195">
        <v>6</v>
      </c>
      <c r="I195" s="2">
        <f>H195/H211</f>
        <v>0.006521739130434782</v>
      </c>
    </row>
    <row r="196" spans="2:9" ht="15" customHeight="1">
      <c r="B196" s="7" t="s">
        <v>96</v>
      </c>
      <c r="E196">
        <v>121</v>
      </c>
      <c r="F196" s="2">
        <f>E196/E211</f>
        <v>0.1527777777777778</v>
      </c>
      <c r="H196">
        <v>282</v>
      </c>
      <c r="I196" s="2">
        <f>H196/H211</f>
        <v>0.3065217391304348</v>
      </c>
    </row>
    <row r="197" spans="2:9" ht="15" customHeight="1">
      <c r="B197" s="7" t="s">
        <v>117</v>
      </c>
      <c r="E197">
        <v>213</v>
      </c>
      <c r="F197" s="2">
        <f>E197/E211</f>
        <v>0.2689393939393939</v>
      </c>
      <c r="H197">
        <v>23</v>
      </c>
      <c r="I197" s="2">
        <f>H197/H211</f>
        <v>0.025</v>
      </c>
    </row>
    <row r="198" spans="2:9" ht="15" customHeight="1">
      <c r="B198" s="7" t="s">
        <v>118</v>
      </c>
      <c r="E198">
        <v>17</v>
      </c>
      <c r="F198" s="2">
        <f>E198/E211</f>
        <v>0.021464646464646464</v>
      </c>
      <c r="H198">
        <v>40</v>
      </c>
      <c r="I198" s="2">
        <f>H198/H211</f>
        <v>0.043478260869565216</v>
      </c>
    </row>
    <row r="199" spans="2:9" ht="15" customHeight="1">
      <c r="B199" s="7" t="s">
        <v>119</v>
      </c>
      <c r="E199">
        <v>4</v>
      </c>
      <c r="F199" s="2">
        <f>E199/E211</f>
        <v>0.005050505050505051</v>
      </c>
      <c r="H199">
        <v>4</v>
      </c>
      <c r="I199" s="2">
        <f>H199/H211</f>
        <v>0.004347826086956522</v>
      </c>
    </row>
    <row r="200" spans="2:9" ht="15" customHeight="1">
      <c r="B200" s="7" t="s">
        <v>120</v>
      </c>
      <c r="E200">
        <v>2</v>
      </c>
      <c r="F200" s="2">
        <f>E200/E211</f>
        <v>0.0025252525252525255</v>
      </c>
      <c r="H200">
        <v>7</v>
      </c>
      <c r="I200" s="2">
        <f>H200/H211</f>
        <v>0.007608695652173913</v>
      </c>
    </row>
    <row r="201" spans="2:9" ht="15" customHeight="1">
      <c r="B201" s="7" t="s">
        <v>121</v>
      </c>
      <c r="E201">
        <v>17</v>
      </c>
      <c r="F201" s="2">
        <f>E201/E211</f>
        <v>0.021464646464646464</v>
      </c>
      <c r="H201">
        <v>11</v>
      </c>
      <c r="I201" s="2">
        <f>H201/H211</f>
        <v>0.011956521739130435</v>
      </c>
    </row>
    <row r="202" spans="2:9" ht="15" customHeight="1">
      <c r="B202" s="7" t="s">
        <v>103</v>
      </c>
      <c r="E202">
        <v>16</v>
      </c>
      <c r="F202" s="2">
        <f>E202/E211</f>
        <v>0.020202020202020204</v>
      </c>
      <c r="H202">
        <v>96</v>
      </c>
      <c r="I202" s="2">
        <f>H202/H211</f>
        <v>0.10434782608695652</v>
      </c>
    </row>
    <row r="203" spans="2:9" ht="15" customHeight="1">
      <c r="B203" s="7" t="s">
        <v>104</v>
      </c>
      <c r="E203">
        <v>23</v>
      </c>
      <c r="F203" s="2">
        <f>E203/E211</f>
        <v>0.02904040404040404</v>
      </c>
      <c r="H203">
        <v>63</v>
      </c>
      <c r="I203" s="2">
        <f>H203/H211</f>
        <v>0.06847826086956521</v>
      </c>
    </row>
    <row r="204" spans="2:9" ht="15" customHeight="1">
      <c r="B204" s="7" t="s">
        <v>105</v>
      </c>
      <c r="E204">
        <v>2</v>
      </c>
      <c r="F204" s="2">
        <f>E204/E211</f>
        <v>0.0025252525252525255</v>
      </c>
      <c r="H204">
        <v>0</v>
      </c>
      <c r="I204" s="2">
        <f>H204/H211</f>
        <v>0</v>
      </c>
    </row>
    <row r="205" spans="2:9" ht="15" customHeight="1">
      <c r="B205" s="7" t="s">
        <v>198</v>
      </c>
      <c r="E205">
        <v>4</v>
      </c>
      <c r="F205" s="2">
        <f>E205/E211</f>
        <v>0.005050505050505051</v>
      </c>
      <c r="H205">
        <v>5</v>
      </c>
      <c r="I205" s="2">
        <f>H205/H211</f>
        <v>0.005434782608695652</v>
      </c>
    </row>
    <row r="206" spans="2:9" ht="15" customHeight="1">
      <c r="B206" s="7" t="s">
        <v>122</v>
      </c>
      <c r="E206">
        <v>8</v>
      </c>
      <c r="F206" s="2">
        <f>E206/E211</f>
        <v>0.010101010101010102</v>
      </c>
      <c r="H206">
        <v>56</v>
      </c>
      <c r="I206" s="2">
        <f>H206/H211</f>
        <v>0.06086956521739131</v>
      </c>
    </row>
    <row r="207" spans="2:9" ht="15" customHeight="1">
      <c r="B207" s="7" t="s">
        <v>123</v>
      </c>
      <c r="E207">
        <v>111</v>
      </c>
      <c r="F207" s="2">
        <f>E207/E211</f>
        <v>0.14015151515151514</v>
      </c>
      <c r="H207">
        <v>69</v>
      </c>
      <c r="I207" s="2">
        <f>H207/H211</f>
        <v>0.075</v>
      </c>
    </row>
    <row r="208" spans="2:9" ht="15" customHeight="1">
      <c r="B208" s="7" t="s">
        <v>124</v>
      </c>
      <c r="E208">
        <v>36</v>
      </c>
      <c r="F208" s="2">
        <f>E208/E211</f>
        <v>0.045454545454545456</v>
      </c>
      <c r="H208">
        <v>9</v>
      </c>
      <c r="I208" s="2">
        <f>H208/H211</f>
        <v>0.009782608695652175</v>
      </c>
    </row>
    <row r="209" spans="2:9" ht="15" customHeight="1">
      <c r="B209" s="7" t="s">
        <v>106</v>
      </c>
      <c r="E209">
        <v>149</v>
      </c>
      <c r="F209" s="2">
        <f>E209/E211</f>
        <v>0.18813131313131312</v>
      </c>
      <c r="H209">
        <v>162</v>
      </c>
      <c r="I209" s="2">
        <f>H209/H211</f>
        <v>0.17608695652173914</v>
      </c>
    </row>
    <row r="210" spans="2:9" ht="15" customHeight="1">
      <c r="B210" s="7" t="s">
        <v>69</v>
      </c>
      <c r="E210">
        <v>56</v>
      </c>
      <c r="F210" s="2">
        <f>E210/E211</f>
        <v>0.0707070707070707</v>
      </c>
      <c r="H210">
        <v>74</v>
      </c>
      <c r="I210" s="2">
        <f>H210/H211</f>
        <v>0.08043478260869565</v>
      </c>
    </row>
    <row r="211" spans="2:9" ht="15" customHeight="1">
      <c r="B211" s="7" t="s">
        <v>16</v>
      </c>
      <c r="E211">
        <f>SUM(E194:E210)</f>
        <v>792</v>
      </c>
      <c r="F211" s="2">
        <f>E211/E211</f>
        <v>1</v>
      </c>
      <c r="H211">
        <f>SUM(H194:H210)</f>
        <v>920</v>
      </c>
      <c r="I211" s="2">
        <f>H211/H211</f>
        <v>1</v>
      </c>
    </row>
    <row r="212" ht="15" customHeight="1">
      <c r="F212" s="2"/>
    </row>
    <row r="213" ht="15" customHeight="1">
      <c r="F213" s="2"/>
    </row>
    <row r="214" ht="15" customHeight="1">
      <c r="B214" t="s">
        <v>143</v>
      </c>
    </row>
    <row r="215" ht="15" customHeight="1">
      <c r="B215" s="1" t="s">
        <v>144</v>
      </c>
    </row>
    <row r="216" ht="15" customHeight="1">
      <c r="B216" t="s">
        <v>112</v>
      </c>
    </row>
    <row r="217" ht="15" customHeight="1">
      <c r="B217" s="7" t="s">
        <v>188</v>
      </c>
    </row>
    <row r="218" ht="15" customHeight="1">
      <c r="B218" s="7" t="s">
        <v>189</v>
      </c>
    </row>
    <row r="219" ht="15" customHeight="1">
      <c r="B219" s="17"/>
    </row>
    <row r="220" spans="5:9" ht="15" customHeight="1">
      <c r="E220" s="23" t="s">
        <v>24</v>
      </c>
      <c r="F220" s="23"/>
      <c r="G220" s="11"/>
      <c r="H220" s="23" t="s">
        <v>25</v>
      </c>
      <c r="I220" s="23"/>
    </row>
    <row r="221" spans="5:9" ht="15" customHeight="1">
      <c r="E221" s="11" t="s">
        <v>23</v>
      </c>
      <c r="F221" s="11" t="s">
        <v>17</v>
      </c>
      <c r="G221" s="11"/>
      <c r="H221" s="11" t="s">
        <v>23</v>
      </c>
      <c r="I221" s="11" t="s">
        <v>17</v>
      </c>
    </row>
    <row r="222" spans="2:9" ht="15" customHeight="1">
      <c r="B222" s="7" t="s">
        <v>115</v>
      </c>
      <c r="E222">
        <v>4</v>
      </c>
      <c r="F222" s="2">
        <f>E222/E239</f>
        <v>0.005979073243647235</v>
      </c>
      <c r="H222">
        <v>7</v>
      </c>
      <c r="I222" s="2">
        <f>H222/H239</f>
        <v>0.009055627425614488</v>
      </c>
    </row>
    <row r="223" spans="2:9" ht="15" customHeight="1">
      <c r="B223" s="7" t="s">
        <v>116</v>
      </c>
      <c r="E223">
        <v>5</v>
      </c>
      <c r="F223" s="2">
        <f>E223/E239</f>
        <v>0.007473841554559043</v>
      </c>
      <c r="H223">
        <v>7</v>
      </c>
      <c r="I223" s="2">
        <f>H223/H239</f>
        <v>0.009055627425614488</v>
      </c>
    </row>
    <row r="224" spans="2:9" ht="15" customHeight="1">
      <c r="B224" s="7" t="s">
        <v>96</v>
      </c>
      <c r="E224">
        <v>40</v>
      </c>
      <c r="F224" s="2">
        <f>E224/E239</f>
        <v>0.059790732436472344</v>
      </c>
      <c r="H224">
        <v>87</v>
      </c>
      <c r="I224" s="2">
        <f>H224/H239</f>
        <v>0.11254851228978008</v>
      </c>
    </row>
    <row r="225" spans="2:9" ht="15" customHeight="1">
      <c r="B225" s="7" t="s">
        <v>117</v>
      </c>
      <c r="E225">
        <v>348</v>
      </c>
      <c r="F225" s="2">
        <f>E225/E239</f>
        <v>0.5201793721973094</v>
      </c>
      <c r="H225">
        <v>426</v>
      </c>
      <c r="I225" s="2">
        <f>H225/H239</f>
        <v>0.5510996119016818</v>
      </c>
    </row>
    <row r="226" spans="2:9" ht="15" customHeight="1">
      <c r="B226" s="7" t="s">
        <v>118</v>
      </c>
      <c r="E226">
        <v>14</v>
      </c>
      <c r="F226" s="2">
        <f>E226/E239</f>
        <v>0.02092675635276532</v>
      </c>
      <c r="H226">
        <v>18</v>
      </c>
      <c r="I226" s="2">
        <f>H226/H239</f>
        <v>0.02328589909443726</v>
      </c>
    </row>
    <row r="227" spans="2:9" ht="15" customHeight="1">
      <c r="B227" s="7" t="s">
        <v>119</v>
      </c>
      <c r="E227">
        <v>5</v>
      </c>
      <c r="F227" s="2">
        <f>E227/E239</f>
        <v>0.007473841554559043</v>
      </c>
      <c r="H227">
        <v>8</v>
      </c>
      <c r="I227" s="2">
        <f>H227/H239</f>
        <v>0.01034928848641656</v>
      </c>
    </row>
    <row r="228" spans="2:9" ht="15" customHeight="1">
      <c r="B228" s="7" t="s">
        <v>120</v>
      </c>
      <c r="E228">
        <v>10</v>
      </c>
      <c r="F228" s="2">
        <f>E228/E239</f>
        <v>0.014947683109118086</v>
      </c>
      <c r="H228">
        <v>18</v>
      </c>
      <c r="I228" s="2">
        <f>H228/H239</f>
        <v>0.02328589909443726</v>
      </c>
    </row>
    <row r="229" spans="2:9" ht="15" customHeight="1">
      <c r="B229" s="7" t="s">
        <v>121</v>
      </c>
      <c r="E229">
        <v>22</v>
      </c>
      <c r="F229" s="2">
        <f>E229/E239</f>
        <v>0.03288490284005979</v>
      </c>
      <c r="H229">
        <v>23</v>
      </c>
      <c r="I229" s="2">
        <f>H229/H239</f>
        <v>0.029754204398447608</v>
      </c>
    </row>
    <row r="230" spans="2:9" ht="15" customHeight="1">
      <c r="B230" s="7" t="s">
        <v>103</v>
      </c>
      <c r="E230">
        <v>8</v>
      </c>
      <c r="F230" s="2">
        <f>E230/E239</f>
        <v>0.01195814648729447</v>
      </c>
      <c r="H230">
        <v>31</v>
      </c>
      <c r="I230" s="2">
        <f>H230/H239</f>
        <v>0.040103492884864166</v>
      </c>
    </row>
    <row r="231" spans="2:9" ht="15" customHeight="1">
      <c r="B231" s="7" t="s">
        <v>104</v>
      </c>
      <c r="E231">
        <v>6</v>
      </c>
      <c r="F231" s="2">
        <f>E231/E239</f>
        <v>0.008968609865470852</v>
      </c>
      <c r="H231">
        <v>22</v>
      </c>
      <c r="I231" s="2">
        <f>H231/H239</f>
        <v>0.028460543337645538</v>
      </c>
    </row>
    <row r="232" spans="2:9" ht="15" customHeight="1">
      <c r="B232" s="7" t="s">
        <v>105</v>
      </c>
      <c r="E232">
        <v>2</v>
      </c>
      <c r="F232" s="2">
        <f>E232/E239</f>
        <v>0.0029895366218236174</v>
      </c>
      <c r="H232">
        <v>2</v>
      </c>
      <c r="I232" s="2">
        <f>H232/H239</f>
        <v>0.00258732212160414</v>
      </c>
    </row>
    <row r="233" spans="2:9" ht="15" customHeight="1">
      <c r="B233" s="7" t="s">
        <v>198</v>
      </c>
      <c r="E233">
        <v>8</v>
      </c>
      <c r="F233" s="2">
        <f>E233/E239</f>
        <v>0.01195814648729447</v>
      </c>
      <c r="H233">
        <v>4</v>
      </c>
      <c r="I233" s="2">
        <f>H233/H239</f>
        <v>0.00517464424320828</v>
      </c>
    </row>
    <row r="234" spans="2:9" ht="15" customHeight="1">
      <c r="B234" s="7" t="s">
        <v>122</v>
      </c>
      <c r="E234">
        <v>4</v>
      </c>
      <c r="F234" s="2">
        <f>E234/E239</f>
        <v>0.005979073243647235</v>
      </c>
      <c r="H234">
        <v>20</v>
      </c>
      <c r="I234" s="2">
        <f>H234/H239</f>
        <v>0.0258732212160414</v>
      </c>
    </row>
    <row r="235" spans="2:9" ht="15" customHeight="1">
      <c r="B235" s="7" t="s">
        <v>123</v>
      </c>
      <c r="E235">
        <v>59</v>
      </c>
      <c r="F235" s="2">
        <f>E235/E239</f>
        <v>0.08819133034379671</v>
      </c>
      <c r="H235">
        <v>18</v>
      </c>
      <c r="I235" s="2">
        <f>H235/H239</f>
        <v>0.02328589909443726</v>
      </c>
    </row>
    <row r="236" spans="2:9" ht="15" customHeight="1">
      <c r="B236" s="7" t="s">
        <v>124</v>
      </c>
      <c r="E236">
        <v>22</v>
      </c>
      <c r="F236" s="2">
        <f>E236/E239</f>
        <v>0.03288490284005979</v>
      </c>
      <c r="H236">
        <v>9</v>
      </c>
      <c r="I236" s="2">
        <f>H236/H239</f>
        <v>0.01164294954721863</v>
      </c>
    </row>
    <row r="237" spans="2:9" ht="15" customHeight="1">
      <c r="B237" s="7" t="s">
        <v>106</v>
      </c>
      <c r="E237">
        <v>48</v>
      </c>
      <c r="F237" s="2">
        <f>E237/E239</f>
        <v>0.07174887892376682</v>
      </c>
      <c r="H237">
        <v>37</v>
      </c>
      <c r="I237" s="2">
        <f>H237/H239</f>
        <v>0.047865459249676584</v>
      </c>
    </row>
    <row r="238" spans="2:9" ht="15" customHeight="1">
      <c r="B238" s="7" t="s">
        <v>69</v>
      </c>
      <c r="E238">
        <v>64</v>
      </c>
      <c r="F238" s="2">
        <f>E238/E239</f>
        <v>0.09566517189835576</v>
      </c>
      <c r="H238">
        <v>36</v>
      </c>
      <c r="I238" s="2">
        <f>H238/H239</f>
        <v>0.04657179818887452</v>
      </c>
    </row>
    <row r="239" spans="2:9" ht="15" customHeight="1">
      <c r="B239" s="7" t="s">
        <v>16</v>
      </c>
      <c r="E239">
        <f>SUM(E222:E238)</f>
        <v>669</v>
      </c>
      <c r="F239" s="2">
        <f>E239/E239</f>
        <v>1</v>
      </c>
      <c r="H239">
        <f>SUM(H222:H238)</f>
        <v>773</v>
      </c>
      <c r="I239" s="2">
        <f>H239/H239</f>
        <v>1</v>
      </c>
    </row>
    <row r="240" ht="15" customHeight="1">
      <c r="B240" s="7"/>
    </row>
    <row r="241" ht="15" customHeight="1">
      <c r="B241" s="7"/>
    </row>
    <row r="242" ht="15" customHeight="1">
      <c r="B242" t="s">
        <v>153</v>
      </c>
    </row>
    <row r="243" ht="15" customHeight="1">
      <c r="B243" s="1" t="s">
        <v>147</v>
      </c>
    </row>
    <row r="244" ht="15" customHeight="1">
      <c r="B244" t="s">
        <v>112</v>
      </c>
    </row>
    <row r="245" ht="15" customHeight="1">
      <c r="B245" t="s">
        <v>190</v>
      </c>
    </row>
    <row r="246" ht="15" customHeight="1">
      <c r="B246" t="s">
        <v>191</v>
      </c>
    </row>
    <row r="247" ht="15" customHeight="1"/>
    <row r="248" spans="2:15" ht="15" customHeight="1">
      <c r="B248" s="23" t="s">
        <v>125</v>
      </c>
      <c r="C248" s="23"/>
      <c r="D248" s="23" t="s">
        <v>148</v>
      </c>
      <c r="E248" s="23"/>
      <c r="F248" s="26" t="s">
        <v>149</v>
      </c>
      <c r="G248" s="26"/>
      <c r="H248" s="26" t="s">
        <v>150</v>
      </c>
      <c r="I248" s="26"/>
      <c r="J248" s="23" t="s">
        <v>151</v>
      </c>
      <c r="K248" s="23"/>
      <c r="L248" s="23" t="s">
        <v>152</v>
      </c>
      <c r="M248" s="23"/>
      <c r="N248" s="23" t="s">
        <v>16</v>
      </c>
      <c r="O248" s="23"/>
    </row>
    <row r="249" spans="2:15" ht="15" customHeight="1">
      <c r="B249" s="11" t="s">
        <v>23</v>
      </c>
      <c r="C249" s="11" t="s">
        <v>17</v>
      </c>
      <c r="D249" s="11" t="s">
        <v>23</v>
      </c>
      <c r="E249" s="11" t="s">
        <v>17</v>
      </c>
      <c r="F249" s="11" t="s">
        <v>23</v>
      </c>
      <c r="G249" s="11" t="s">
        <v>17</v>
      </c>
      <c r="H249" s="11" t="s">
        <v>23</v>
      </c>
      <c r="I249" s="11" t="s">
        <v>17</v>
      </c>
      <c r="J249" s="11" t="s">
        <v>23</v>
      </c>
      <c r="K249" s="11" t="s">
        <v>17</v>
      </c>
      <c r="L249" s="11" t="s">
        <v>23</v>
      </c>
      <c r="M249" s="11" t="s">
        <v>17</v>
      </c>
      <c r="N249" s="11" t="s">
        <v>23</v>
      </c>
      <c r="O249" s="11" t="s">
        <v>17</v>
      </c>
    </row>
    <row r="250" spans="1:15" ht="15" customHeight="1">
      <c r="A250" t="s">
        <v>24</v>
      </c>
      <c r="B250">
        <v>549</v>
      </c>
      <c r="C250" s="2">
        <f>B250/N250</f>
        <v>0.4629005059021922</v>
      </c>
      <c r="D250">
        <v>278</v>
      </c>
      <c r="E250" s="2">
        <f>D250/N250</f>
        <v>0.23440134907251264</v>
      </c>
      <c r="F250">
        <v>80</v>
      </c>
      <c r="G250" s="2">
        <f>F250/N250</f>
        <v>0.06745362563237774</v>
      </c>
      <c r="H250">
        <v>69</v>
      </c>
      <c r="I250" s="2">
        <f>H250/N250</f>
        <v>0.0581787521079258</v>
      </c>
      <c r="J250">
        <v>97</v>
      </c>
      <c r="K250" s="2">
        <f>J250/N250</f>
        <v>0.081787521079258</v>
      </c>
      <c r="L250">
        <v>113</v>
      </c>
      <c r="M250" s="2">
        <f>L250/N250</f>
        <v>0.09527824620573355</v>
      </c>
      <c r="N250" s="5">
        <f>B250+D250+F250+H250+J250+L250</f>
        <v>1186</v>
      </c>
      <c r="O250" s="2">
        <f>C250+E250+G250+I250+K250+M250</f>
        <v>1</v>
      </c>
    </row>
    <row r="251" spans="1:15" ht="15" customHeight="1">
      <c r="A251" t="s">
        <v>25</v>
      </c>
      <c r="B251">
        <v>656</v>
      </c>
      <c r="C251" s="2">
        <f>B251/N251</f>
        <v>0.42159383033419023</v>
      </c>
      <c r="D251">
        <v>466</v>
      </c>
      <c r="E251" s="2">
        <f>D251/N251</f>
        <v>0.2994858611825193</v>
      </c>
      <c r="F251">
        <v>86</v>
      </c>
      <c r="G251" s="2">
        <f>F251/N251</f>
        <v>0.055269922879177376</v>
      </c>
      <c r="H251">
        <v>78</v>
      </c>
      <c r="I251" s="2">
        <f>H251/N251</f>
        <v>0.05012853470437018</v>
      </c>
      <c r="J251">
        <v>112</v>
      </c>
      <c r="K251" s="2">
        <f>J251/N251</f>
        <v>0.07197943444730077</v>
      </c>
      <c r="L251">
        <v>158</v>
      </c>
      <c r="M251" s="2">
        <f>L251/N251</f>
        <v>0.10154241645244216</v>
      </c>
      <c r="N251" s="5">
        <f>B251+D251+F251+H251+J251+L251</f>
        <v>1556</v>
      </c>
      <c r="O251" s="2">
        <f>C251+E251+G251+I251+K251+M251</f>
        <v>1</v>
      </c>
    </row>
    <row r="252" ht="15" customHeight="1"/>
    <row r="253" ht="15" customHeight="1"/>
    <row r="254" ht="15" customHeight="1">
      <c r="B254" t="s">
        <v>145</v>
      </c>
    </row>
    <row r="255" ht="15" customHeight="1">
      <c r="B255" s="1" t="s">
        <v>74</v>
      </c>
    </row>
    <row r="256" ht="15" customHeight="1">
      <c r="B256" s="7" t="s">
        <v>181</v>
      </c>
    </row>
    <row r="257" ht="15" customHeight="1">
      <c r="B257" s="17"/>
    </row>
    <row r="258" spans="2:13" ht="15" customHeight="1">
      <c r="B258" s="24" t="s">
        <v>75</v>
      </c>
      <c r="C258" s="24"/>
      <c r="D258" s="25" t="s">
        <v>76</v>
      </c>
      <c r="E258" s="25"/>
      <c r="F258" s="25" t="s">
        <v>77</v>
      </c>
      <c r="G258" s="25"/>
      <c r="H258" s="24" t="s">
        <v>78</v>
      </c>
      <c r="I258" s="24"/>
      <c r="J258" s="24" t="s">
        <v>79</v>
      </c>
      <c r="K258" s="24"/>
      <c r="L258" s="23" t="s">
        <v>16</v>
      </c>
      <c r="M258" s="23"/>
    </row>
    <row r="259" spans="2:13" ht="15" customHeight="1">
      <c r="B259" s="11" t="s">
        <v>23</v>
      </c>
      <c r="C259" s="11" t="s">
        <v>17</v>
      </c>
      <c r="D259" s="11" t="s">
        <v>23</v>
      </c>
      <c r="E259" s="11" t="s">
        <v>17</v>
      </c>
      <c r="F259" s="11" t="s">
        <v>23</v>
      </c>
      <c r="G259" s="11" t="s">
        <v>17</v>
      </c>
      <c r="H259" s="11" t="s">
        <v>23</v>
      </c>
      <c r="I259" s="11" t="s">
        <v>17</v>
      </c>
      <c r="J259" s="11" t="s">
        <v>23</v>
      </c>
      <c r="K259" s="11" t="s">
        <v>17</v>
      </c>
      <c r="L259" s="11" t="s">
        <v>23</v>
      </c>
      <c r="M259" s="11" t="s">
        <v>17</v>
      </c>
    </row>
    <row r="260" spans="1:13" ht="15" customHeight="1">
      <c r="A260" t="s">
        <v>24</v>
      </c>
      <c r="B260">
        <v>102</v>
      </c>
      <c r="C260" s="2">
        <f>B260/L260</f>
        <v>0.24878048780487805</v>
      </c>
      <c r="D260">
        <v>61</v>
      </c>
      <c r="E260" s="2">
        <f>D260/L260</f>
        <v>0.14878048780487804</v>
      </c>
      <c r="F260">
        <v>51</v>
      </c>
      <c r="G260" s="2">
        <f>F260/L260</f>
        <v>0.12439024390243902</v>
      </c>
      <c r="H260">
        <v>63</v>
      </c>
      <c r="I260" s="2">
        <f>H260/L260</f>
        <v>0.15365853658536585</v>
      </c>
      <c r="J260">
        <v>133</v>
      </c>
      <c r="K260" s="2">
        <f>J260/L260</f>
        <v>0.32439024390243903</v>
      </c>
      <c r="L260">
        <f>+B260+D260+F260+H260+J260</f>
        <v>410</v>
      </c>
      <c r="M260" s="2">
        <f>+C260+E260+G260+I260+K260</f>
        <v>1</v>
      </c>
    </row>
    <row r="261" spans="1:13" ht="15" customHeight="1">
      <c r="A261" t="s">
        <v>25</v>
      </c>
      <c r="B261">
        <v>502</v>
      </c>
      <c r="C261" s="2">
        <f>B261/L261</f>
        <v>0.5596432552954292</v>
      </c>
      <c r="D261">
        <v>163</v>
      </c>
      <c r="E261" s="2">
        <f>D261/L261</f>
        <v>0.18171683389074694</v>
      </c>
      <c r="F261">
        <v>99</v>
      </c>
      <c r="G261" s="2">
        <f>F261/L261</f>
        <v>0.11036789297658862</v>
      </c>
      <c r="H261">
        <v>58</v>
      </c>
      <c r="I261" s="2">
        <f>H261/L261</f>
        <v>0.06465997770345597</v>
      </c>
      <c r="J261">
        <v>75</v>
      </c>
      <c r="K261" s="2">
        <f>J261/L261</f>
        <v>0.08361204013377926</v>
      </c>
      <c r="L261">
        <f>+B261+D261+F261+H261+J261</f>
        <v>897</v>
      </c>
      <c r="M261" s="2">
        <f>+C261+E261+G261+I261+K261</f>
        <v>1.0000000000000002</v>
      </c>
    </row>
    <row r="262" ht="15" customHeight="1"/>
    <row r="263" ht="15" customHeight="1"/>
    <row r="264" ht="15" customHeight="1">
      <c r="B264" t="s">
        <v>146</v>
      </c>
    </row>
    <row r="265" ht="15" customHeight="1">
      <c r="B265" s="1" t="s">
        <v>163</v>
      </c>
    </row>
    <row r="266" ht="15" customHeight="1">
      <c r="B266" s="21" t="s">
        <v>182</v>
      </c>
    </row>
    <row r="267" ht="15" customHeight="1"/>
    <row r="268" spans="2:11" ht="15" customHeight="1">
      <c r="B268" s="23" t="s">
        <v>165</v>
      </c>
      <c r="C268" s="23"/>
      <c r="D268" s="23" t="s">
        <v>166</v>
      </c>
      <c r="E268" s="23"/>
      <c r="F268" s="26" t="s">
        <v>167</v>
      </c>
      <c r="G268" s="26"/>
      <c r="H268" s="26" t="s">
        <v>168</v>
      </c>
      <c r="I268" s="26"/>
      <c r="J268" s="23" t="s">
        <v>16</v>
      </c>
      <c r="K268" s="23"/>
    </row>
    <row r="269" spans="2:11" ht="15" customHeight="1">
      <c r="B269" s="11" t="s">
        <v>23</v>
      </c>
      <c r="C269" s="11" t="s">
        <v>17</v>
      </c>
      <c r="D269" s="11" t="s">
        <v>23</v>
      </c>
      <c r="E269" s="11" t="s">
        <v>17</v>
      </c>
      <c r="F269" s="11" t="s">
        <v>23</v>
      </c>
      <c r="G269" s="11" t="s">
        <v>17</v>
      </c>
      <c r="H269" s="11" t="s">
        <v>23</v>
      </c>
      <c r="I269" s="11" t="s">
        <v>17</v>
      </c>
      <c r="J269" s="11" t="s">
        <v>23</v>
      </c>
      <c r="K269" s="11" t="s">
        <v>17</v>
      </c>
    </row>
    <row r="270" spans="1:13" ht="15" customHeight="1">
      <c r="A270" t="s">
        <v>24</v>
      </c>
      <c r="B270">
        <v>9</v>
      </c>
      <c r="C270" s="2">
        <f>B270/J270</f>
        <v>0.008771929824561403</v>
      </c>
      <c r="D270">
        <v>52</v>
      </c>
      <c r="E270" s="2">
        <f>D270/J270</f>
        <v>0.050682261208576995</v>
      </c>
      <c r="F270">
        <v>270</v>
      </c>
      <c r="G270" s="2">
        <f>F270/J270</f>
        <v>0.2631578947368421</v>
      </c>
      <c r="H270">
        <v>695</v>
      </c>
      <c r="I270" s="2">
        <f>H270/J270</f>
        <v>0.6773879142300195</v>
      </c>
      <c r="J270" s="5">
        <f>B270+D270+F270+H270</f>
        <v>1026</v>
      </c>
      <c r="K270" s="2">
        <f>C270+E270+G270+I270</f>
        <v>1</v>
      </c>
      <c r="M270" s="2"/>
    </row>
    <row r="271" spans="1:13" ht="15" customHeight="1">
      <c r="A271" t="s">
        <v>25</v>
      </c>
      <c r="B271">
        <v>18</v>
      </c>
      <c r="C271" s="2">
        <f>B271/J271</f>
        <v>0.019148936170212766</v>
      </c>
      <c r="D271">
        <v>66</v>
      </c>
      <c r="E271" s="2">
        <f>D271/J271</f>
        <v>0.07021276595744681</v>
      </c>
      <c r="F271">
        <v>275</v>
      </c>
      <c r="G271" s="2">
        <f>F271/J271</f>
        <v>0.2925531914893617</v>
      </c>
      <c r="H271">
        <v>581</v>
      </c>
      <c r="I271" s="2">
        <f>H271/J271</f>
        <v>0.6180851063829788</v>
      </c>
      <c r="J271" s="5">
        <f>B271+D271+F271+H271</f>
        <v>940</v>
      </c>
      <c r="K271" s="2">
        <f>C271+E271+G271+I271</f>
        <v>1</v>
      </c>
      <c r="M271" s="2"/>
    </row>
    <row r="272" ht="15" customHeight="1"/>
    <row r="273" ht="15" customHeight="1"/>
    <row r="274" ht="15" customHeight="1">
      <c r="B274" t="s">
        <v>154</v>
      </c>
    </row>
    <row r="275" ht="15" customHeight="1">
      <c r="B275" s="1" t="s">
        <v>164</v>
      </c>
    </row>
    <row r="276" ht="15" customHeight="1">
      <c r="B276" t="s">
        <v>112</v>
      </c>
    </row>
    <row r="277" ht="15" customHeight="1">
      <c r="B277" s="7" t="s">
        <v>183</v>
      </c>
    </row>
    <row r="278" ht="15" customHeight="1">
      <c r="B278" s="7"/>
    </row>
    <row r="279" spans="5:9" ht="15" customHeight="1">
      <c r="E279" s="23" t="s">
        <v>24</v>
      </c>
      <c r="F279" s="23"/>
      <c r="G279" s="11"/>
      <c r="H279" s="23" t="s">
        <v>25</v>
      </c>
      <c r="I279" s="23"/>
    </row>
    <row r="280" spans="5:9" ht="15" customHeight="1">
      <c r="E280" s="11" t="s">
        <v>23</v>
      </c>
      <c r="F280" s="11" t="s">
        <v>17</v>
      </c>
      <c r="G280" s="11"/>
      <c r="H280" s="11" t="s">
        <v>23</v>
      </c>
      <c r="I280" s="11" t="s">
        <v>17</v>
      </c>
    </row>
    <row r="281" spans="2:9" ht="15" customHeight="1">
      <c r="B281" s="6" t="s">
        <v>126</v>
      </c>
      <c r="E281">
        <v>360</v>
      </c>
      <c r="F281" s="2">
        <f>E281/E299</f>
        <v>0.156589821661592</v>
      </c>
      <c r="H281">
        <v>230</v>
      </c>
      <c r="I281" s="2">
        <f>H281/H299</f>
        <v>0.12637362637362637</v>
      </c>
    </row>
    <row r="282" spans="2:9" ht="15" customHeight="1">
      <c r="B282" s="6" t="s">
        <v>127</v>
      </c>
      <c r="E282">
        <v>255</v>
      </c>
      <c r="F282" s="2">
        <f>E282/E299</f>
        <v>0.11091779034362767</v>
      </c>
      <c r="H282">
        <v>255</v>
      </c>
      <c r="I282" s="2">
        <f>H282/H299</f>
        <v>0.1401098901098901</v>
      </c>
    </row>
    <row r="283" spans="2:9" ht="15" customHeight="1">
      <c r="B283" s="6" t="s">
        <v>128</v>
      </c>
      <c r="E283">
        <v>344</v>
      </c>
      <c r="F283" s="2">
        <f>E283/E299</f>
        <v>0.1496302740321879</v>
      </c>
      <c r="H283">
        <v>331</v>
      </c>
      <c r="I283" s="2">
        <f>H283/H299</f>
        <v>0.18186813186813186</v>
      </c>
    </row>
    <row r="284" spans="2:9" ht="15" customHeight="1">
      <c r="B284" s="6" t="s">
        <v>129</v>
      </c>
      <c r="E284">
        <v>231</v>
      </c>
      <c r="F284" s="2">
        <f>E284/E299</f>
        <v>0.10047846889952153</v>
      </c>
      <c r="H284">
        <v>164</v>
      </c>
      <c r="I284" s="2">
        <f>H284/H299</f>
        <v>0.09010989010989011</v>
      </c>
    </row>
    <row r="285" spans="2:9" ht="15" customHeight="1">
      <c r="B285" s="6" t="s">
        <v>130</v>
      </c>
      <c r="E285">
        <v>81</v>
      </c>
      <c r="F285" s="2">
        <f>E285/E299</f>
        <v>0.0352327098738582</v>
      </c>
      <c r="H285">
        <v>65</v>
      </c>
      <c r="I285" s="2">
        <f>H285/H299</f>
        <v>0.03571428571428571</v>
      </c>
    </row>
    <row r="286" spans="2:9" ht="15" customHeight="1">
      <c r="B286" s="6" t="s">
        <v>131</v>
      </c>
      <c r="E286">
        <v>534</v>
      </c>
      <c r="F286" s="2">
        <f>E286/E299</f>
        <v>0.23227490213136145</v>
      </c>
      <c r="H286">
        <v>457</v>
      </c>
      <c r="I286" s="2">
        <f>H286/H299</f>
        <v>0.2510989010989011</v>
      </c>
    </row>
    <row r="287" spans="2:9" ht="15" customHeight="1">
      <c r="B287" s="6" t="s">
        <v>132</v>
      </c>
      <c r="E287">
        <v>74</v>
      </c>
      <c r="F287" s="2">
        <f>E287/E299</f>
        <v>0.03218790778599391</v>
      </c>
      <c r="H287">
        <v>41</v>
      </c>
      <c r="I287" s="2">
        <f>H287/H299</f>
        <v>0.022527472527472527</v>
      </c>
    </row>
    <row r="288" spans="2:9" ht="15" customHeight="1">
      <c r="B288" s="6" t="s">
        <v>155</v>
      </c>
      <c r="E288">
        <v>51</v>
      </c>
      <c r="F288" s="2">
        <f>E288/E299</f>
        <v>0.02218355806872553</v>
      </c>
      <c r="H288">
        <v>17</v>
      </c>
      <c r="I288" s="2">
        <f>H288/H299</f>
        <v>0.00934065934065934</v>
      </c>
    </row>
    <row r="289" spans="2:9" ht="15" customHeight="1">
      <c r="B289" s="6" t="s">
        <v>156</v>
      </c>
      <c r="E289">
        <v>113</v>
      </c>
      <c r="F289" s="2">
        <f>E289/E299</f>
        <v>0.04915180513266638</v>
      </c>
      <c r="H289">
        <v>24</v>
      </c>
      <c r="I289" s="2">
        <f>H289/H299</f>
        <v>0.013186813186813187</v>
      </c>
    </row>
    <row r="290" spans="2:9" ht="15" customHeight="1">
      <c r="B290" s="6" t="s">
        <v>133</v>
      </c>
      <c r="E290">
        <v>34</v>
      </c>
      <c r="F290" s="2">
        <f>E290/E299</f>
        <v>0.01478903871248369</v>
      </c>
      <c r="H290">
        <v>93</v>
      </c>
      <c r="I290" s="2">
        <f>H290/H299</f>
        <v>0.0510989010989011</v>
      </c>
    </row>
    <row r="291" spans="2:9" ht="15" customHeight="1">
      <c r="B291" s="6" t="s">
        <v>134</v>
      </c>
      <c r="E291">
        <v>89</v>
      </c>
      <c r="F291" s="2">
        <f>E291/E299</f>
        <v>0.03871248368856024</v>
      </c>
      <c r="H291">
        <v>73</v>
      </c>
      <c r="I291" s="2">
        <f>H291/H299</f>
        <v>0.04010989010989011</v>
      </c>
    </row>
    <row r="292" spans="2:9" ht="15" customHeight="1">
      <c r="B292" s="6" t="s">
        <v>135</v>
      </c>
      <c r="E292">
        <v>9</v>
      </c>
      <c r="F292" s="2">
        <f>E292/E299</f>
        <v>0.0039147455415398</v>
      </c>
      <c r="H292">
        <v>3</v>
      </c>
      <c r="I292" s="2">
        <f>H292/H299</f>
        <v>0.0016483516483516484</v>
      </c>
    </row>
    <row r="293" spans="2:9" ht="15" customHeight="1">
      <c r="B293" s="6" t="s">
        <v>136</v>
      </c>
      <c r="E293">
        <v>10</v>
      </c>
      <c r="F293" s="2">
        <f>E293/E299</f>
        <v>0.004349717268377556</v>
      </c>
      <c r="H293">
        <v>13</v>
      </c>
      <c r="I293" s="2">
        <f>H293/H299</f>
        <v>0.007142857142857143</v>
      </c>
    </row>
    <row r="294" spans="2:9" ht="15" customHeight="1">
      <c r="B294" s="6" t="s">
        <v>137</v>
      </c>
      <c r="E294">
        <v>22</v>
      </c>
      <c r="F294" s="2">
        <f>E294/E299</f>
        <v>0.009569377990430622</v>
      </c>
      <c r="H294">
        <v>1</v>
      </c>
      <c r="I294" s="2">
        <f>H294/H299</f>
        <v>0.0005494505494505495</v>
      </c>
    </row>
    <row r="295" spans="2:9" ht="15" customHeight="1">
      <c r="B295" s="6" t="s">
        <v>138</v>
      </c>
      <c r="E295">
        <v>1</v>
      </c>
      <c r="F295" s="2">
        <f>E295/E299</f>
        <v>0.00043497172683775554</v>
      </c>
      <c r="H295">
        <v>1</v>
      </c>
      <c r="I295" s="2">
        <f>H295/H299</f>
        <v>0.0005494505494505495</v>
      </c>
    </row>
    <row r="296" spans="2:9" ht="15" customHeight="1">
      <c r="B296" s="6" t="s">
        <v>139</v>
      </c>
      <c r="E296">
        <v>6</v>
      </c>
      <c r="F296" s="2">
        <f>E296/E299</f>
        <v>0.0026098303610265334</v>
      </c>
      <c r="H296">
        <v>3</v>
      </c>
      <c r="I296" s="2">
        <f>H296/H299</f>
        <v>0.0016483516483516484</v>
      </c>
    </row>
    <row r="297" spans="2:9" ht="15" customHeight="1">
      <c r="B297" s="6" t="s">
        <v>140</v>
      </c>
      <c r="E297">
        <v>62</v>
      </c>
      <c r="F297" s="2">
        <f>E297/E299</f>
        <v>0.026968247063940843</v>
      </c>
      <c r="H297">
        <v>44</v>
      </c>
      <c r="I297" s="2">
        <f>H297/H299</f>
        <v>0.024175824175824177</v>
      </c>
    </row>
    <row r="298" spans="2:9" ht="15" customHeight="1">
      <c r="B298" s="6" t="s">
        <v>141</v>
      </c>
      <c r="E298">
        <v>23</v>
      </c>
      <c r="F298" s="2">
        <f>E298/E299</f>
        <v>0.010004349717268378</v>
      </c>
      <c r="H298">
        <v>5</v>
      </c>
      <c r="I298" s="2">
        <f>H298/H299</f>
        <v>0.0027472527472527475</v>
      </c>
    </row>
    <row r="299" spans="2:9" ht="15" customHeight="1">
      <c r="B299" s="6" t="s">
        <v>16</v>
      </c>
      <c r="E299">
        <f>SUM(E281:E298)</f>
        <v>2299</v>
      </c>
      <c r="F299" s="2">
        <f>E299/E299</f>
        <v>1</v>
      </c>
      <c r="H299">
        <f>SUM(H281:H298)</f>
        <v>1820</v>
      </c>
      <c r="I299" s="2">
        <f>H299/H299</f>
        <v>1</v>
      </c>
    </row>
    <row r="300" ht="15" customHeight="1"/>
    <row r="301" ht="15" customHeight="1"/>
    <row r="302" ht="15" customHeight="1">
      <c r="B302" t="s">
        <v>169</v>
      </c>
    </row>
    <row r="303" ht="15" customHeight="1">
      <c r="B303" s="1" t="s">
        <v>73</v>
      </c>
    </row>
    <row r="304" ht="15" customHeight="1">
      <c r="B304" s="20" t="s">
        <v>184</v>
      </c>
    </row>
    <row r="305" spans="2:13" ht="15" customHeight="1">
      <c r="B305" s="20"/>
      <c r="L305" s="23" t="s">
        <v>203</v>
      </c>
      <c r="M305" s="23"/>
    </row>
    <row r="306" spans="1:17" ht="15" customHeight="1">
      <c r="A306" s="12"/>
      <c r="B306" s="26" t="s">
        <v>65</v>
      </c>
      <c r="C306" s="26"/>
      <c r="D306" s="26" t="s">
        <v>66</v>
      </c>
      <c r="E306" s="26"/>
      <c r="F306" s="23" t="s">
        <v>56</v>
      </c>
      <c r="G306" s="23"/>
      <c r="H306" s="23" t="s">
        <v>67</v>
      </c>
      <c r="I306" s="23"/>
      <c r="J306" s="23" t="s">
        <v>68</v>
      </c>
      <c r="K306" s="23"/>
      <c r="L306" s="23" t="s">
        <v>202</v>
      </c>
      <c r="M306" s="23"/>
      <c r="N306" s="23" t="s">
        <v>69</v>
      </c>
      <c r="O306" s="23"/>
      <c r="P306" s="15" t="s">
        <v>16</v>
      </c>
      <c r="Q306" s="14"/>
    </row>
    <row r="307" spans="1:17" ht="15" customHeight="1">
      <c r="A307" s="12"/>
      <c r="B307" s="11" t="s">
        <v>23</v>
      </c>
      <c r="C307" s="11" t="s">
        <v>17</v>
      </c>
      <c r="D307" s="11" t="s">
        <v>23</v>
      </c>
      <c r="E307" s="11" t="s">
        <v>17</v>
      </c>
      <c r="F307" s="11" t="s">
        <v>23</v>
      </c>
      <c r="G307" s="11" t="s">
        <v>17</v>
      </c>
      <c r="H307" s="11" t="s">
        <v>23</v>
      </c>
      <c r="I307" s="11" t="s">
        <v>17</v>
      </c>
      <c r="J307" s="11" t="s">
        <v>23</v>
      </c>
      <c r="K307" s="11" t="s">
        <v>17</v>
      </c>
      <c r="L307" s="11" t="s">
        <v>23</v>
      </c>
      <c r="M307" s="11" t="s">
        <v>17</v>
      </c>
      <c r="N307" s="11" t="s">
        <v>23</v>
      </c>
      <c r="O307" s="11" t="s">
        <v>17</v>
      </c>
      <c r="P307" s="11" t="s">
        <v>23</v>
      </c>
      <c r="Q307" s="11" t="s">
        <v>17</v>
      </c>
    </row>
    <row r="308" spans="1:17" ht="15" customHeight="1">
      <c r="A308" s="8" t="s">
        <v>24</v>
      </c>
      <c r="B308">
        <v>792</v>
      </c>
      <c r="C308" s="2">
        <f>B308/P308</f>
        <v>0.797583081570997</v>
      </c>
      <c r="D308">
        <v>3</v>
      </c>
      <c r="E308" s="2">
        <f>D308/P308</f>
        <v>0.0030211480362537764</v>
      </c>
      <c r="F308">
        <v>89</v>
      </c>
      <c r="G308" s="2">
        <f>F308/P308</f>
        <v>0.08962739174219536</v>
      </c>
      <c r="H308">
        <v>25</v>
      </c>
      <c r="I308" s="2">
        <f>H308/P308</f>
        <v>0.025176233635448138</v>
      </c>
      <c r="J308">
        <v>17</v>
      </c>
      <c r="K308" s="2">
        <f>J308/P308</f>
        <v>0.017119838872104734</v>
      </c>
      <c r="L308">
        <v>46</v>
      </c>
      <c r="M308" s="2">
        <f>L308/P308</f>
        <v>0.04632426988922457</v>
      </c>
      <c r="N308">
        <v>21</v>
      </c>
      <c r="O308" s="2">
        <f>N308/P308</f>
        <v>0.021148036253776436</v>
      </c>
      <c r="P308">
        <f>+B308+D308+F308+H308+J308+L308+N308</f>
        <v>993</v>
      </c>
      <c r="Q308" s="2">
        <f>+C308+E308+G308+I308+K308+M308+O308</f>
        <v>1</v>
      </c>
    </row>
    <row r="309" spans="1:17" ht="15" customHeight="1">
      <c r="A309" s="8" t="s">
        <v>25</v>
      </c>
      <c r="B309">
        <v>418</v>
      </c>
      <c r="C309" s="2">
        <f>B309/P309</f>
        <v>0.4548422198041349</v>
      </c>
      <c r="D309">
        <v>22</v>
      </c>
      <c r="E309" s="2">
        <f>D309/P309</f>
        <v>0.023939064200217627</v>
      </c>
      <c r="F309">
        <v>123</v>
      </c>
      <c r="G309" s="2">
        <f>F309/P309</f>
        <v>0.1338411316648531</v>
      </c>
      <c r="H309">
        <v>227</v>
      </c>
      <c r="I309" s="2">
        <f>H309/P309</f>
        <v>0.2470076169749728</v>
      </c>
      <c r="J309">
        <v>8</v>
      </c>
      <c r="K309" s="2">
        <f>J309/P309</f>
        <v>0.008705114254624592</v>
      </c>
      <c r="L309">
        <v>76</v>
      </c>
      <c r="M309" s="2">
        <f>L309/P309</f>
        <v>0.08269858541893363</v>
      </c>
      <c r="N309">
        <v>45</v>
      </c>
      <c r="O309" s="2">
        <f>N309/P309</f>
        <v>0.04896626768226333</v>
      </c>
      <c r="P309">
        <f>+B309+D309+F309+H309+J309+L309+N309</f>
        <v>919</v>
      </c>
      <c r="Q309" s="2">
        <f>+C309+E309+G309+I309+K309+M309+O309</f>
        <v>0.9999999999999999</v>
      </c>
    </row>
    <row r="310" ht="15" customHeight="1"/>
    <row r="311" ht="15" customHeight="1">
      <c r="A311" t="s">
        <v>205</v>
      </c>
    </row>
    <row r="312" ht="15" customHeight="1">
      <c r="B312" t="s">
        <v>201</v>
      </c>
    </row>
    <row r="313" ht="15" customHeight="1">
      <c r="B313" t="s">
        <v>175</v>
      </c>
    </row>
    <row r="314" spans="2:17" ht="15" customHeight="1">
      <c r="B314" t="s">
        <v>174</v>
      </c>
      <c r="Q314" s="2"/>
    </row>
    <row r="315" ht="15" customHeight="1">
      <c r="Q315" s="2"/>
    </row>
    <row r="316" ht="15" customHeight="1">
      <c r="Q316" s="2"/>
    </row>
    <row r="317" ht="15" customHeight="1"/>
    <row r="318" ht="15" customHeight="1">
      <c r="B318" s="1"/>
    </row>
    <row r="319" ht="15" customHeight="1">
      <c r="B319" s="20"/>
    </row>
    <row r="320" ht="15" customHeight="1"/>
    <row r="321" ht="15" customHeight="1">
      <c r="B321" s="20"/>
    </row>
    <row r="322" spans="1:17" ht="15" customHeight="1">
      <c r="A322" s="12"/>
      <c r="B322" s="26"/>
      <c r="C322" s="26"/>
      <c r="D322" s="26"/>
      <c r="E322" s="26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15"/>
      <c r="Q322" s="14"/>
    </row>
    <row r="323" spans="1:17" ht="15" customHeight="1">
      <c r="A323" s="12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5" customHeight="1">
      <c r="A324" s="8"/>
      <c r="C324" s="2"/>
      <c r="E324" s="2"/>
      <c r="G324" s="2"/>
      <c r="I324" s="2"/>
      <c r="K324" s="2"/>
      <c r="M324" s="2"/>
      <c r="O324" s="2"/>
      <c r="Q324" s="2"/>
    </row>
    <row r="325" spans="1:17" ht="15" customHeight="1">
      <c r="A325" s="8"/>
      <c r="C325" s="2"/>
      <c r="E325" s="2"/>
      <c r="G325" s="2"/>
      <c r="I325" s="2"/>
      <c r="K325" s="2"/>
      <c r="M325" s="2"/>
      <c r="O325" s="2"/>
      <c r="Q325" s="2"/>
    </row>
    <row r="326" ht="15" customHeight="1"/>
    <row r="327" ht="15" customHeight="1"/>
    <row r="328" ht="15" customHeight="1"/>
    <row r="329" ht="15" customHeight="1">
      <c r="Q329" s="2"/>
    </row>
    <row r="330" ht="15" customHeight="1">
      <c r="Q330" s="2"/>
    </row>
    <row r="331" ht="15" customHeight="1">
      <c r="Q331" s="2"/>
    </row>
    <row r="332" ht="15" customHeight="1"/>
    <row r="333" ht="15" customHeight="1">
      <c r="A333" t="s">
        <v>196</v>
      </c>
    </row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</sheetData>
  <mergeCells count="111">
    <mergeCell ref="J322:K322"/>
    <mergeCell ref="L322:M322"/>
    <mergeCell ref="N322:O322"/>
    <mergeCell ref="B322:C322"/>
    <mergeCell ref="D322:E322"/>
    <mergeCell ref="F322:G322"/>
    <mergeCell ref="H322:I322"/>
    <mergeCell ref="L306:M306"/>
    <mergeCell ref="N306:O306"/>
    <mergeCell ref="J268:K268"/>
    <mergeCell ref="J306:K306"/>
    <mergeCell ref="L305:M305"/>
    <mergeCell ref="E279:F279"/>
    <mergeCell ref="H279:I279"/>
    <mergeCell ref="B306:C306"/>
    <mergeCell ref="D306:E306"/>
    <mergeCell ref="F306:G306"/>
    <mergeCell ref="H306:I306"/>
    <mergeCell ref="B268:C268"/>
    <mergeCell ref="D268:E268"/>
    <mergeCell ref="F268:G268"/>
    <mergeCell ref="H268:I268"/>
    <mergeCell ref="L248:M248"/>
    <mergeCell ref="N248:O248"/>
    <mergeCell ref="B258:C258"/>
    <mergeCell ref="D258:E258"/>
    <mergeCell ref="F258:G258"/>
    <mergeCell ref="H258:I258"/>
    <mergeCell ref="J258:K258"/>
    <mergeCell ref="L258:M258"/>
    <mergeCell ref="B248:C248"/>
    <mergeCell ref="D248:E248"/>
    <mergeCell ref="F248:G248"/>
    <mergeCell ref="H248:I248"/>
    <mergeCell ref="J181:K181"/>
    <mergeCell ref="E192:F192"/>
    <mergeCell ref="H192:I192"/>
    <mergeCell ref="E220:F220"/>
    <mergeCell ref="H220:I220"/>
    <mergeCell ref="J248:K248"/>
    <mergeCell ref="E150:F150"/>
    <mergeCell ref="H150:I150"/>
    <mergeCell ref="B181:C181"/>
    <mergeCell ref="D181:E181"/>
    <mergeCell ref="F181:G181"/>
    <mergeCell ref="H181:I181"/>
    <mergeCell ref="J129:K129"/>
    <mergeCell ref="L129:M129"/>
    <mergeCell ref="N129:O129"/>
    <mergeCell ref="B139:C139"/>
    <mergeCell ref="D139:E139"/>
    <mergeCell ref="F139:G139"/>
    <mergeCell ref="H139:I139"/>
    <mergeCell ref="J139:K139"/>
    <mergeCell ref="B129:C129"/>
    <mergeCell ref="D129:E129"/>
    <mergeCell ref="F129:G129"/>
    <mergeCell ref="H129:I129"/>
    <mergeCell ref="L105:M105"/>
    <mergeCell ref="D114:E114"/>
    <mergeCell ref="D115:E115"/>
    <mergeCell ref="F114:G114"/>
    <mergeCell ref="F115:G115"/>
    <mergeCell ref="I114:J114"/>
    <mergeCell ref="I115:J115"/>
    <mergeCell ref="K114:L114"/>
    <mergeCell ref="K115:L115"/>
    <mergeCell ref="J95:K95"/>
    <mergeCell ref="B105:C105"/>
    <mergeCell ref="D105:E105"/>
    <mergeCell ref="F105:G105"/>
    <mergeCell ref="H105:I105"/>
    <mergeCell ref="J105:K105"/>
    <mergeCell ref="B95:C95"/>
    <mergeCell ref="D95:E95"/>
    <mergeCell ref="F95:G95"/>
    <mergeCell ref="H95:I95"/>
    <mergeCell ref="N68:O68"/>
    <mergeCell ref="D78:E78"/>
    <mergeCell ref="D79:E79"/>
    <mergeCell ref="F78:G78"/>
    <mergeCell ref="F79:G79"/>
    <mergeCell ref="I78:J78"/>
    <mergeCell ref="I79:J79"/>
    <mergeCell ref="K78:L78"/>
    <mergeCell ref="K79:L79"/>
    <mergeCell ref="L58:M58"/>
    <mergeCell ref="B68:C68"/>
    <mergeCell ref="D68:E68"/>
    <mergeCell ref="F68:G68"/>
    <mergeCell ref="H68:I68"/>
    <mergeCell ref="J68:K68"/>
    <mergeCell ref="L68:M68"/>
    <mergeCell ref="B58:C58"/>
    <mergeCell ref="D58:E58"/>
    <mergeCell ref="F58:G58"/>
    <mergeCell ref="H58:I58"/>
    <mergeCell ref="H48:I48"/>
    <mergeCell ref="J48:K48"/>
    <mergeCell ref="J58:K58"/>
    <mergeCell ref="L48:M48"/>
    <mergeCell ref="N48:O48"/>
    <mergeCell ref="B48:C48"/>
    <mergeCell ref="D48:E48"/>
    <mergeCell ref="F48:G48"/>
    <mergeCell ref="B1:F1"/>
    <mergeCell ref="B2:F2"/>
    <mergeCell ref="B3:F3"/>
    <mergeCell ref="B39:C39"/>
    <mergeCell ref="D39:E39"/>
    <mergeCell ref="F39:G39"/>
  </mergeCells>
  <printOptions/>
  <pageMargins left="0.64" right="0.16" top="0.6" bottom="0.64" header="0.29" footer="0.41"/>
  <pageSetup horizontalDpi="600" verticalDpi="600" orientation="landscape" r:id="rId1"/>
  <headerFooter alignWithMargins="0">
    <oddHeader>&amp;C&amp;"Times New Roman,Bold"&amp;12Survey of ESL and Developmental Courses, Fall 2001</oddHeader>
    <oddFooter>&amp;L&amp;F; De Anza College Office of Research and Planning&amp;C&amp;D; ESL-DEV Survey Fall 2001.sav&amp;R&amp;P</oddFooter>
  </headerFooter>
  <rowBreaks count="11" manualBreakCount="11">
    <brk id="35" max="255" man="1"/>
    <brk id="63" max="15" man="1"/>
    <brk id="89" max="15" man="1"/>
    <brk id="124" max="15" man="1"/>
    <brk id="144" max="15" man="1"/>
    <brk id="175" max="15" man="1"/>
    <brk id="186" max="15" man="1"/>
    <brk id="213" max="15" man="1"/>
    <brk id="241" max="15" man="1"/>
    <brk id="273" max="15" man="1"/>
    <brk id="30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Faculty</cp:lastModifiedBy>
  <cp:lastPrinted>2002-08-08T22:12:52Z</cp:lastPrinted>
  <dcterms:created xsi:type="dcterms:W3CDTF">2002-07-18T01:09:43Z</dcterms:created>
  <dcterms:modified xsi:type="dcterms:W3CDTF">2002-08-13T00:49:57Z</dcterms:modified>
  <cp:category/>
  <cp:version/>
  <cp:contentType/>
  <cp:contentStatus/>
</cp:coreProperties>
</file>